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602" activeTab="0"/>
  </bookViews>
  <sheets>
    <sheet name="４" sheetId="1" r:id="rId1"/>
  </sheets>
  <definedNames>
    <definedName name="_xlfn.CUBEKPIMEMBER" hidden="1">#NAME?</definedName>
    <definedName name="_xlnm.Print_Area" localSheetId="0">'４'!$A$1:$L$110</definedName>
    <definedName name="_xlnm.Print_Titles" localSheetId="0">'４'!$2:$7</definedName>
  </definedNames>
  <calcPr fullCalcOnLoad="1"/>
</workbook>
</file>

<file path=xl/sharedStrings.xml><?xml version="1.0" encoding="utf-8"?>
<sst xmlns="http://schemas.openxmlformats.org/spreadsheetml/2006/main" count="236" uniqueCount="129">
  <si>
    <t>図書館名</t>
  </si>
  <si>
    <t>人口比</t>
  </si>
  <si>
    <t>割合％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</si>
  <si>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</si>
  <si>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</si>
  <si>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</si>
  <si>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</si>
  <si>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庄原市立</t>
  </si>
  <si>
    <t xml:space="preserve">  大竹市立</t>
  </si>
  <si>
    <t xml:space="preserve">  東広島市立中央</t>
  </si>
  <si>
    <t>東広島市計</t>
  </si>
  <si>
    <t xml:space="preserve">  はつかいち市民</t>
  </si>
  <si>
    <t xml:space="preserve">  海田町立</t>
  </si>
  <si>
    <t>全市町図書館計</t>
  </si>
  <si>
    <t xml:space="preserve">  広島県立</t>
  </si>
  <si>
    <t>全県図書館計</t>
  </si>
  <si>
    <t>　世羅町世羅</t>
  </si>
  <si>
    <t>　　甲山</t>
  </si>
  <si>
    <t>　熊野町立</t>
  </si>
  <si>
    <t>世羅町計</t>
  </si>
  <si>
    <t>　江田島市立江田島</t>
  </si>
  <si>
    <t>　　能美</t>
  </si>
  <si>
    <t>江田島市計</t>
  </si>
  <si>
    <t>　　中区</t>
  </si>
  <si>
    <t>　　西区　　　</t>
  </si>
  <si>
    <t>　　安芸区</t>
  </si>
  <si>
    <t>　府中町立</t>
  </si>
  <si>
    <t>　坂町立</t>
  </si>
  <si>
    <t>　北広島町</t>
  </si>
  <si>
    <t>　安芸太田町立</t>
  </si>
  <si>
    <t xml:space="preserve">  尾道市立中央</t>
  </si>
  <si>
    <t>　　大野</t>
  </si>
  <si>
    <t>廿日市市計</t>
  </si>
  <si>
    <t>　　因島</t>
  </si>
  <si>
    <t>　　瀬戸田</t>
  </si>
  <si>
    <t>尾道市計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</si>
  <si>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</si>
  <si>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</si>
  <si>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</si>
  <si>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</si>
  <si>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</si>
  <si>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</si>
  <si>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庄原市計</t>
  </si>
  <si>
    <t>安芸高田市計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</si>
  <si>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</si>
  <si>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</si>
  <si>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</si>
  <si>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</si>
  <si>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</si>
  <si>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</si>
  <si>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布野</t>
  </si>
  <si>
    <t>　　作木</t>
  </si>
  <si>
    <t>　　吉舎</t>
  </si>
  <si>
    <t>　　三良坂</t>
  </si>
  <si>
    <t>　　三和</t>
  </si>
  <si>
    <t>　　甲奴</t>
  </si>
  <si>
    <t>三次市計</t>
  </si>
  <si>
    <t>　　本郷</t>
  </si>
  <si>
    <t>　　久井</t>
  </si>
  <si>
    <t>　　大和</t>
  </si>
  <si>
    <t>三原市計</t>
  </si>
  <si>
    <t>　　東部</t>
  </si>
  <si>
    <t>　　沼隈</t>
  </si>
  <si>
    <t>　　新市</t>
  </si>
  <si>
    <t>　　黒瀬</t>
  </si>
  <si>
    <t>　　河内こども</t>
  </si>
  <si>
    <t>　　安芸津</t>
  </si>
  <si>
    <t xml:space="preserve">  三原市立中央</t>
  </si>
  <si>
    <t>　　向島子ども</t>
  </si>
  <si>
    <t>　　福富</t>
  </si>
  <si>
    <t>　　豊栄</t>
  </si>
  <si>
    <t xml:space="preserve">  福山市中央</t>
  </si>
  <si>
    <t>うち郷土・行政資料</t>
  </si>
  <si>
    <t xml:space="preserve">  神石高原町シルトピアカレッジ</t>
  </si>
  <si>
    <t xml:space="preserve">  　 サンスクエア児童青少年</t>
  </si>
  <si>
    <t>うち開架図書</t>
  </si>
  <si>
    <t>　　八千代</t>
  </si>
  <si>
    <t>　　美土里</t>
  </si>
  <si>
    <t>　　高宮</t>
  </si>
  <si>
    <t>　　甲田</t>
  </si>
  <si>
    <t>　　向原</t>
  </si>
  <si>
    <t>うち
自動車
図書館用</t>
  </si>
  <si>
    <t>大崎上島文化センター情報プラザ・エル</t>
  </si>
  <si>
    <t>※　安芸太田町立図書館筒賀分室，戸河内分室の数値は，安芸太田町立図書館に含む。</t>
  </si>
  <si>
    <t>-</t>
  </si>
  <si>
    <t>-</t>
  </si>
  <si>
    <t>広島市計</t>
  </si>
  <si>
    <t>呉市計</t>
  </si>
  <si>
    <t>福山市計</t>
  </si>
  <si>
    <t>　　さいき</t>
  </si>
  <si>
    <t>奉仕人口</t>
  </si>
  <si>
    <t>　　広島市こども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</si>
  <si>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</si>
  <si>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</si>
  <si>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</si>
  <si>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</si>
  <si>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</si>
  <si>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広島市まんが</t>
  </si>
  <si>
    <t>　  広</t>
  </si>
  <si>
    <t>　  昭和</t>
  </si>
  <si>
    <t xml:space="preserve">  竹原書院</t>
  </si>
  <si>
    <t>　　みつぎ子ども</t>
  </si>
  <si>
    <t>　　松永</t>
  </si>
  <si>
    <t>　　北部</t>
  </si>
  <si>
    <t>　　かんなべ</t>
  </si>
  <si>
    <t>　　せらにし</t>
  </si>
  <si>
    <t>うち
児童</t>
  </si>
  <si>
    <t>※　広島市立佐伯区図書館湯来河野閲覧室の数値は，広島市立佐伯区図書館に含む。</t>
  </si>
  <si>
    <t>※　北広島町図書館芸北分館，千代田分館，豊平分館の数値は，北広島町図書館に含む。</t>
  </si>
  <si>
    <t>　　こども</t>
  </si>
  <si>
    <t xml:space="preserve"> 　 まんが</t>
  </si>
  <si>
    <t>　　みつぎ</t>
  </si>
  <si>
    <t>　　向島</t>
  </si>
  <si>
    <t>　　河内</t>
  </si>
  <si>
    <t xml:space="preserve">  　サンスク</t>
  </si>
  <si>
    <t xml:space="preserve">  神石高原町</t>
  </si>
  <si>
    <t>　大崎上島町</t>
  </si>
  <si>
    <t>４　資料　</t>
  </si>
  <si>
    <t>　　　　　　　　　（１）蔵書冊数（冊）</t>
  </si>
  <si>
    <t>うち
サービス
ポイント</t>
  </si>
  <si>
    <t>（２）年間
除籍冊数
（含移管）</t>
  </si>
  <si>
    <t>※　「-」は，不明であることを表す。</t>
  </si>
  <si>
    <t>※１　中央館に含む。</t>
  </si>
  <si>
    <t>※１</t>
  </si>
  <si>
    <t>※　広島市まんが図書館あさ閲覧室の数値は，広島市まんが図書館に含む。</t>
  </si>
  <si>
    <t>※　府中市立図書館上下分室の数値は，府中市立図書館に含む。</t>
  </si>
  <si>
    <t>令和３年３月末住民基本台帳人口による　</t>
  </si>
  <si>
    <t>　令和３年３月31日現在</t>
  </si>
  <si>
    <t>※　人口は，令和３年３月31日現在（『住民基本台帳人口，世帯数（総数）』令和３年３月末）。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</si>
</sst>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.00_ ;[Red]\-#,##0.00\ "/>
    <numFmt numFmtId="203" formatCode="#,##0_ ;[Red]\-#,##0\ "/>
    <numFmt numFmtId="204" formatCode="[&lt;=999]000;[&lt;=99999]000\-00;000\-0000"/>
    <numFmt numFmtId="205" formatCode="&quot;¥&quot;#,##0_);\(&quot;¥&quot;#,##0\)"/>
    <numFmt numFmtId="206" formatCode="#,##0.000"/>
    <numFmt numFmtId="207" formatCode="#,##0.0000"/>
    <numFmt numFmtId="208" formatCode="&quot;¥&quot;#,##0_);[Red]\(&quot;¥&quot;#,##0\)"/>
    <numFmt numFmtId="209" formatCode="0.00_ 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49" applyFont="1" applyFill="1" applyAlignment="1">
      <alignment/>
    </xf>
    <xf numFmtId="0" fontId="4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shrinkToFit="1"/>
    </xf>
    <xf numFmtId="38" fontId="50" fillId="0" borderId="0" xfId="49" applyFont="1" applyFill="1" applyAlignment="1">
      <alignment/>
    </xf>
    <xf numFmtId="0" fontId="50" fillId="32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4" fillId="34" borderId="0" xfId="49" applyFont="1" applyFill="1" applyBorder="1" applyAlignment="1">
      <alignment horizontal="right" vertical="center"/>
    </xf>
    <xf numFmtId="178" fontId="4" fillId="34" borderId="0" xfId="49" applyNumberFormat="1" applyFont="1" applyFill="1" applyBorder="1" applyAlignment="1">
      <alignment horizontal="right" vertical="center"/>
    </xf>
    <xf numFmtId="180" fontId="4" fillId="34" borderId="0" xfId="42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8" fontId="4" fillId="34" borderId="0" xfId="49" applyFont="1" applyFill="1" applyBorder="1" applyAlignment="1">
      <alignment horizontal="right" vertical="center" shrinkToFit="1"/>
    </xf>
    <xf numFmtId="0" fontId="4" fillId="4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4" borderId="10" xfId="0" applyFont="1" applyFill="1" applyBorder="1" applyAlignment="1">
      <alignment vertical="center" shrinkToFit="1"/>
    </xf>
    <xf numFmtId="38" fontId="7" fillId="4" borderId="11" xfId="49" applyFont="1" applyFill="1" applyBorder="1" applyAlignment="1">
      <alignment horizontal="right" vertical="center"/>
    </xf>
    <xf numFmtId="0" fontId="7" fillId="4" borderId="12" xfId="0" applyFont="1" applyFill="1" applyBorder="1" applyAlignment="1">
      <alignment vertical="center" shrinkToFit="1"/>
    </xf>
    <xf numFmtId="193" fontId="51" fillId="33" borderId="10" xfId="4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93" fontId="8" fillId="33" borderId="0" xfId="0" applyNumberFormat="1" applyFont="1" applyFill="1" applyAlignment="1">
      <alignment/>
    </xf>
    <xf numFmtId="38" fontId="8" fillId="33" borderId="0" xfId="49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7" fillId="4" borderId="0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/>
    </xf>
    <xf numFmtId="38" fontId="7" fillId="35" borderId="13" xfId="49" applyFont="1" applyFill="1" applyBorder="1" applyAlignment="1">
      <alignment horizontal="right" vertical="center"/>
    </xf>
    <xf numFmtId="38" fontId="7" fillId="4" borderId="14" xfId="49" applyFont="1" applyFill="1" applyBorder="1" applyAlignment="1">
      <alignment horizontal="right" vertical="center"/>
    </xf>
    <xf numFmtId="38" fontId="7" fillId="35" borderId="0" xfId="49" applyFont="1" applyFill="1" applyBorder="1" applyAlignment="1">
      <alignment horizontal="right" vertical="center" shrinkToFit="1"/>
    </xf>
    <xf numFmtId="38" fontId="7" fillId="35" borderId="15" xfId="49" applyFont="1" applyFill="1" applyBorder="1" applyAlignment="1">
      <alignment horizontal="right" vertical="center"/>
    </xf>
    <xf numFmtId="38" fontId="9" fillId="33" borderId="16" xfId="49" applyFont="1" applyFill="1" applyBorder="1" applyAlignment="1">
      <alignment/>
    </xf>
    <xf numFmtId="38" fontId="9" fillId="33" borderId="15" xfId="49" applyFont="1" applyFill="1" applyBorder="1" applyAlignment="1">
      <alignment/>
    </xf>
    <xf numFmtId="38" fontId="10" fillId="33" borderId="0" xfId="49" applyFont="1" applyFill="1" applyBorder="1" applyAlignment="1">
      <alignment horizontal="center" vertical="center"/>
    </xf>
    <xf numFmtId="38" fontId="9" fillId="33" borderId="17" xfId="49" applyFont="1" applyFill="1" applyBorder="1" applyAlignment="1">
      <alignment/>
    </xf>
    <xf numFmtId="38" fontId="10" fillId="33" borderId="18" xfId="49" applyFont="1" applyFill="1" applyBorder="1" applyAlignment="1">
      <alignment horizontal="center" vertical="center"/>
    </xf>
    <xf numFmtId="178" fontId="7" fillId="35" borderId="13" xfId="49" applyNumberFormat="1" applyFont="1" applyFill="1" applyBorder="1" applyAlignment="1">
      <alignment horizontal="right" vertical="center"/>
    </xf>
    <xf numFmtId="180" fontId="7" fillId="4" borderId="13" xfId="42" applyNumberFormat="1" applyFont="1" applyFill="1" applyBorder="1" applyAlignment="1">
      <alignment horizontal="right" vertical="center"/>
    </xf>
    <xf numFmtId="38" fontId="7" fillId="4" borderId="19" xfId="49" applyFont="1" applyFill="1" applyBorder="1" applyAlignment="1">
      <alignment horizontal="right" vertical="center" shrinkToFit="1"/>
    </xf>
    <xf numFmtId="38" fontId="7" fillId="4" borderId="20" xfId="49" applyFont="1" applyFill="1" applyBorder="1" applyAlignment="1">
      <alignment horizontal="right" vertical="center" shrinkToFit="1"/>
    </xf>
    <xf numFmtId="178" fontId="7" fillId="35" borderId="14" xfId="49" applyNumberFormat="1" applyFont="1" applyFill="1" applyBorder="1" applyAlignment="1">
      <alignment horizontal="right" vertical="center"/>
    </xf>
    <xf numFmtId="38" fontId="7" fillId="35" borderId="21" xfId="49" applyFont="1" applyFill="1" applyBorder="1" applyAlignment="1">
      <alignment horizontal="right" vertical="center"/>
    </xf>
    <xf numFmtId="38" fontId="50" fillId="33" borderId="0" xfId="49" applyFont="1" applyFill="1" applyBorder="1" applyAlignment="1">
      <alignment horizontal="right" vertical="center"/>
    </xf>
    <xf numFmtId="38" fontId="50" fillId="33" borderId="0" xfId="49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 shrinkToFit="1"/>
    </xf>
    <xf numFmtId="180" fontId="50" fillId="33" borderId="0" xfId="42" applyNumberFormat="1" applyFont="1" applyFill="1" applyBorder="1" applyAlignment="1">
      <alignment horizontal="right" vertical="center"/>
    </xf>
    <xf numFmtId="38" fontId="50" fillId="33" borderId="0" xfId="49" applyFont="1" applyFill="1" applyBorder="1" applyAlignment="1">
      <alignment horizontal="right" vertical="center" shrinkToFit="1"/>
    </xf>
    <xf numFmtId="178" fontId="50" fillId="0" borderId="0" xfId="49" applyNumberFormat="1" applyFont="1" applyFill="1" applyBorder="1" applyAlignment="1">
      <alignment horizontal="right" vertical="center"/>
    </xf>
    <xf numFmtId="38" fontId="52" fillId="4" borderId="11" xfId="49" applyFont="1" applyFill="1" applyBorder="1" applyAlignment="1">
      <alignment horizontal="right" vertical="center"/>
    </xf>
    <xf numFmtId="193" fontId="52" fillId="33" borderId="10" xfId="49" applyNumberFormat="1" applyFont="1" applyFill="1" applyBorder="1" applyAlignment="1">
      <alignment horizontal="right" vertical="center"/>
    </xf>
    <xf numFmtId="0" fontId="52" fillId="4" borderId="1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38" fontId="52" fillId="35" borderId="15" xfId="49" applyFont="1" applyFill="1" applyBorder="1" applyAlignment="1">
      <alignment horizontal="right" vertical="center"/>
    </xf>
    <xf numFmtId="178" fontId="52" fillId="35" borderId="14" xfId="49" applyNumberFormat="1" applyFont="1" applyFill="1" applyBorder="1" applyAlignment="1">
      <alignment horizontal="right" vertical="center"/>
    </xf>
    <xf numFmtId="38" fontId="52" fillId="4" borderId="14" xfId="49" applyFont="1" applyFill="1" applyBorder="1" applyAlignment="1">
      <alignment horizontal="right" vertical="center"/>
    </xf>
    <xf numFmtId="180" fontId="52" fillId="4" borderId="14" xfId="42" applyNumberFormat="1" applyFont="1" applyFill="1" applyBorder="1" applyAlignment="1">
      <alignment horizontal="right" vertical="center"/>
    </xf>
    <xf numFmtId="38" fontId="52" fillId="35" borderId="0" xfId="49" applyFont="1" applyFill="1" applyBorder="1" applyAlignment="1">
      <alignment horizontal="right" vertical="center" shrinkToFit="1"/>
    </xf>
    <xf numFmtId="38" fontId="52" fillId="4" borderId="19" xfId="49" applyFont="1" applyFill="1" applyBorder="1" applyAlignment="1">
      <alignment horizontal="right" vertical="center" shrinkToFit="1"/>
    </xf>
    <xf numFmtId="38" fontId="52" fillId="4" borderId="22" xfId="49" applyFont="1" applyFill="1" applyBorder="1" applyAlignment="1">
      <alignment horizontal="right" vertical="center" shrinkToFit="1"/>
    </xf>
    <xf numFmtId="193" fontId="7" fillId="33" borderId="10" xfId="0" applyNumberFormat="1" applyFont="1" applyFill="1" applyBorder="1" applyAlignment="1" applyProtection="1">
      <alignment vertical="center"/>
      <protection/>
    </xf>
    <xf numFmtId="193" fontId="7" fillId="33" borderId="10" xfId="49" applyNumberFormat="1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12" xfId="49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37" fontId="7" fillId="33" borderId="23" xfId="0" applyNumberFormat="1" applyFont="1" applyFill="1" applyBorder="1" applyAlignment="1" applyProtection="1">
      <alignment vertical="center"/>
      <protection/>
    </xf>
    <xf numFmtId="38" fontId="7" fillId="33" borderId="24" xfId="49" applyFont="1" applyFill="1" applyBorder="1" applyAlignment="1">
      <alignment horizontal="right" vertical="center"/>
    </xf>
    <xf numFmtId="3" fontId="7" fillId="33" borderId="24" xfId="49" applyNumberFormat="1" applyFont="1" applyFill="1" applyBorder="1" applyAlignment="1">
      <alignment horizontal="right" vertical="center" shrinkToFit="1"/>
    </xf>
    <xf numFmtId="38" fontId="7" fillId="0" borderId="12" xfId="49" applyFont="1" applyFill="1" applyBorder="1" applyAlignment="1">
      <alignment horizontal="right" vertical="center"/>
    </xf>
    <xf numFmtId="195" fontId="7" fillId="0" borderId="24" xfId="0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vertical="center" shrinkToFit="1"/>
    </xf>
    <xf numFmtId="38" fontId="4" fillId="33" borderId="0" xfId="49" applyFont="1" applyFill="1" applyBorder="1" applyAlignment="1">
      <alignment horizontal="left" vertical="center"/>
    </xf>
    <xf numFmtId="0" fontId="7" fillId="4" borderId="23" xfId="0" applyFont="1" applyFill="1" applyBorder="1" applyAlignment="1">
      <alignment vertical="center" shrinkToFit="1"/>
    </xf>
    <xf numFmtId="0" fontId="7" fillId="33" borderId="24" xfId="0" applyFont="1" applyFill="1" applyBorder="1" applyAlignment="1">
      <alignment horizontal="center" vertical="center" shrinkToFit="1"/>
    </xf>
    <xf numFmtId="180" fontId="7" fillId="4" borderId="14" xfId="42" applyNumberFormat="1" applyFont="1" applyFill="1" applyBorder="1" applyAlignment="1">
      <alignment horizontal="right" vertical="center"/>
    </xf>
    <xf numFmtId="38" fontId="7" fillId="4" borderId="22" xfId="49" applyFont="1" applyFill="1" applyBorder="1" applyAlignment="1">
      <alignment horizontal="right" vertical="center" shrinkToFit="1"/>
    </xf>
    <xf numFmtId="180" fontId="7" fillId="33" borderId="0" xfId="42" applyNumberFormat="1" applyFont="1" applyFill="1" applyBorder="1" applyAlignment="1">
      <alignment horizontal="right" vertical="center"/>
    </xf>
    <xf numFmtId="38" fontId="7" fillId="35" borderId="14" xfId="49" applyFont="1" applyFill="1" applyBorder="1" applyAlignment="1">
      <alignment horizontal="right" vertical="center"/>
    </xf>
    <xf numFmtId="38" fontId="7" fillId="33" borderId="25" xfId="49" applyFont="1" applyFill="1" applyBorder="1" applyAlignment="1">
      <alignment horizontal="right" vertical="center"/>
    </xf>
    <xf numFmtId="38" fontId="7" fillId="33" borderId="26" xfId="49" applyFont="1" applyFill="1" applyBorder="1" applyAlignment="1">
      <alignment horizontal="right" vertical="center"/>
    </xf>
    <xf numFmtId="38" fontId="7" fillId="33" borderId="18" xfId="49" applyFont="1" applyFill="1" applyBorder="1" applyAlignment="1">
      <alignment horizontal="right" vertical="center"/>
    </xf>
    <xf numFmtId="38" fontId="7" fillId="33" borderId="27" xfId="49" applyFont="1" applyFill="1" applyBorder="1" applyAlignment="1">
      <alignment horizontal="right" vertical="center"/>
    </xf>
    <xf numFmtId="38" fontId="7" fillId="33" borderId="28" xfId="49" applyFont="1" applyFill="1" applyBorder="1" applyAlignment="1">
      <alignment horizontal="right" vertical="center"/>
    </xf>
    <xf numFmtId="178" fontId="7" fillId="0" borderId="27" xfId="49" applyNumberFormat="1" applyFont="1" applyFill="1" applyBorder="1" applyAlignment="1">
      <alignment horizontal="right" vertical="center"/>
    </xf>
    <xf numFmtId="180" fontId="7" fillId="33" borderId="27" xfId="42" applyNumberFormat="1" applyFont="1" applyFill="1" applyBorder="1" applyAlignment="1">
      <alignment horizontal="right" vertical="center"/>
    </xf>
    <xf numFmtId="38" fontId="7" fillId="33" borderId="29" xfId="49" applyFont="1" applyFill="1" applyBorder="1" applyAlignment="1">
      <alignment horizontal="right" vertical="center"/>
    </xf>
    <xf numFmtId="38" fontId="7" fillId="33" borderId="17" xfId="49" applyFont="1" applyFill="1" applyBorder="1" applyAlignment="1">
      <alignment horizontal="right" vertical="center"/>
    </xf>
    <xf numFmtId="38" fontId="7" fillId="4" borderId="30" xfId="49" applyFont="1" applyFill="1" applyBorder="1" applyAlignment="1">
      <alignment horizontal="right" vertical="center"/>
    </xf>
    <xf numFmtId="38" fontId="7" fillId="35" borderId="31" xfId="49" applyFont="1" applyFill="1" applyBorder="1" applyAlignment="1">
      <alignment horizontal="right" vertical="center"/>
    </xf>
    <xf numFmtId="38" fontId="7" fillId="4" borderId="32" xfId="49" applyFont="1" applyFill="1" applyBorder="1" applyAlignment="1">
      <alignment horizontal="right" vertical="center" shrinkToFit="1"/>
    </xf>
    <xf numFmtId="38" fontId="7" fillId="4" borderId="21" xfId="49" applyFont="1" applyFill="1" applyBorder="1" applyAlignment="1">
      <alignment horizontal="right" vertical="center" shrinkToFit="1"/>
    </xf>
    <xf numFmtId="38" fontId="7" fillId="33" borderId="14" xfId="0" applyNumberFormat="1" applyFont="1" applyFill="1" applyBorder="1" applyAlignment="1">
      <alignment horizontal="right" vertical="center"/>
    </xf>
    <xf numFmtId="38" fontId="7" fillId="33" borderId="19" xfId="49" applyFont="1" applyFill="1" applyBorder="1" applyAlignment="1">
      <alignment horizontal="right" vertical="center"/>
    </xf>
    <xf numFmtId="38" fontId="7" fillId="33" borderId="15" xfId="0" applyNumberFormat="1" applyFont="1" applyFill="1" applyBorder="1" applyAlignment="1">
      <alignment horizontal="right" vertical="center"/>
    </xf>
    <xf numFmtId="178" fontId="7" fillId="0" borderId="14" xfId="49" applyNumberFormat="1" applyFont="1" applyFill="1" applyBorder="1" applyAlignment="1">
      <alignment horizontal="right" vertical="center"/>
    </xf>
    <xf numFmtId="180" fontId="7" fillId="33" borderId="14" xfId="42" applyNumberFormat="1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 shrinkToFit="1"/>
    </xf>
    <xf numFmtId="38" fontId="7" fillId="33" borderId="19" xfId="49" applyFont="1" applyFill="1" applyBorder="1" applyAlignment="1">
      <alignment horizontal="right" vertical="center" shrinkToFit="1"/>
    </xf>
    <xf numFmtId="38" fontId="7" fillId="33" borderId="22" xfId="49" applyFont="1" applyFill="1" applyBorder="1" applyAlignment="1">
      <alignment horizontal="right" vertical="center" shrinkToFit="1"/>
    </xf>
    <xf numFmtId="38" fontId="7" fillId="33" borderId="11" xfId="0" applyNumberFormat="1" applyFont="1" applyFill="1" applyBorder="1" applyAlignment="1">
      <alignment horizontal="right" vertical="center"/>
    </xf>
    <xf numFmtId="38" fontId="7" fillId="4" borderId="33" xfId="49" applyFont="1" applyFill="1" applyBorder="1" applyAlignment="1">
      <alignment horizontal="right" vertical="center"/>
    </xf>
    <xf numFmtId="38" fontId="7" fillId="35" borderId="34" xfId="49" applyFont="1" applyFill="1" applyBorder="1" applyAlignment="1">
      <alignment horizontal="right" vertical="center"/>
    </xf>
    <xf numFmtId="38" fontId="7" fillId="35" borderId="35" xfId="49" applyFont="1" applyFill="1" applyBorder="1" applyAlignment="1">
      <alignment horizontal="right" vertical="center"/>
    </xf>
    <xf numFmtId="180" fontId="7" fillId="4" borderId="35" xfId="42" applyNumberFormat="1" applyFont="1" applyFill="1" applyBorder="1" applyAlignment="1">
      <alignment horizontal="right" vertical="center"/>
    </xf>
    <xf numFmtId="38" fontId="7" fillId="4" borderId="36" xfId="49" applyFont="1" applyFill="1" applyBorder="1" applyAlignment="1">
      <alignment horizontal="right" vertical="center" shrinkToFit="1"/>
    </xf>
    <xf numFmtId="38" fontId="7" fillId="35" borderId="37" xfId="49" applyFont="1" applyFill="1" applyBorder="1" applyAlignment="1">
      <alignment horizontal="right" vertical="center"/>
    </xf>
    <xf numFmtId="38" fontId="7" fillId="35" borderId="38" xfId="49" applyFont="1" applyFill="1" applyBorder="1" applyAlignment="1">
      <alignment horizontal="right" vertical="center"/>
    </xf>
    <xf numFmtId="38" fontId="7" fillId="35" borderId="33" xfId="49" applyFont="1" applyFill="1" applyBorder="1" applyAlignment="1">
      <alignment horizontal="right" vertical="center"/>
    </xf>
    <xf numFmtId="38" fontId="7" fillId="35" borderId="36" xfId="49" applyFont="1" applyFill="1" applyBorder="1" applyAlignment="1">
      <alignment horizontal="right" vertical="center"/>
    </xf>
    <xf numFmtId="178" fontId="7" fillId="35" borderId="35" xfId="49" applyNumberFormat="1" applyFont="1" applyFill="1" applyBorder="1" applyAlignment="1">
      <alignment horizontal="right" vertical="center"/>
    </xf>
    <xf numFmtId="38" fontId="7" fillId="35" borderId="27" xfId="49" applyFont="1" applyFill="1" applyBorder="1" applyAlignment="1">
      <alignment horizontal="right" vertical="center"/>
    </xf>
    <xf numFmtId="38" fontId="7" fillId="4" borderId="13" xfId="49" applyFont="1" applyFill="1" applyBorder="1" applyAlignment="1">
      <alignment horizontal="right" vertical="center" shrinkToFit="1"/>
    </xf>
    <xf numFmtId="180" fontId="7" fillId="4" borderId="19" xfId="42" applyNumberFormat="1" applyFont="1" applyFill="1" applyBorder="1" applyAlignment="1">
      <alignment horizontal="right" vertical="center"/>
    </xf>
    <xf numFmtId="38" fontId="7" fillId="35" borderId="14" xfId="49" applyFont="1" applyFill="1" applyBorder="1" applyAlignment="1">
      <alignment horizontal="right" vertical="center" shrinkToFit="1"/>
    </xf>
    <xf numFmtId="38" fontId="4" fillId="33" borderId="32" xfId="49" applyFont="1" applyFill="1" applyBorder="1" applyAlignment="1">
      <alignment vertical="center" shrinkToFit="1"/>
    </xf>
    <xf numFmtId="38" fontId="7" fillId="33" borderId="18" xfId="49" applyFont="1" applyFill="1" applyBorder="1" applyAlignment="1">
      <alignment horizontal="right" vertical="center" shrinkToFit="1"/>
    </xf>
    <xf numFmtId="38" fontId="7" fillId="33" borderId="25" xfId="49" applyFont="1" applyFill="1" applyBorder="1" applyAlignment="1">
      <alignment horizontal="right" vertical="center" shrinkToFit="1"/>
    </xf>
    <xf numFmtId="38" fontId="7" fillId="33" borderId="26" xfId="49" applyFont="1" applyFill="1" applyBorder="1" applyAlignment="1">
      <alignment horizontal="right" vertical="center" shrinkToFit="1"/>
    </xf>
    <xf numFmtId="38" fontId="7" fillId="33" borderId="29" xfId="49" applyFont="1" applyFill="1" applyBorder="1" applyAlignment="1">
      <alignment horizontal="right" vertical="center" shrinkToFit="1"/>
    </xf>
    <xf numFmtId="180" fontId="7" fillId="35" borderId="13" xfId="42" applyNumberFormat="1" applyFont="1" applyFill="1" applyBorder="1" applyAlignment="1">
      <alignment horizontal="right" vertical="center"/>
    </xf>
    <xf numFmtId="38" fontId="7" fillId="35" borderId="32" xfId="49" applyFont="1" applyFill="1" applyBorder="1" applyAlignment="1">
      <alignment horizontal="right"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7" fillId="35" borderId="20" xfId="49" applyFont="1" applyFill="1" applyBorder="1" applyAlignment="1">
      <alignment horizontal="right" vertical="center" shrinkToFit="1"/>
    </xf>
    <xf numFmtId="38" fontId="7" fillId="35" borderId="30" xfId="49" applyFont="1" applyFill="1" applyBorder="1" applyAlignment="1">
      <alignment horizontal="right" vertical="center"/>
    </xf>
    <xf numFmtId="180" fontId="7" fillId="35" borderId="14" xfId="42" applyNumberFormat="1" applyFont="1" applyFill="1" applyBorder="1" applyAlignment="1">
      <alignment horizontal="center" vertical="center"/>
    </xf>
    <xf numFmtId="38" fontId="7" fillId="35" borderId="11" xfId="49" applyFont="1" applyFill="1" applyBorder="1" applyAlignment="1">
      <alignment horizontal="right" vertical="center"/>
    </xf>
    <xf numFmtId="38" fontId="7" fillId="35" borderId="20" xfId="49" applyFont="1" applyFill="1" applyBorder="1" applyAlignment="1">
      <alignment horizontal="right" vertical="center"/>
    </xf>
    <xf numFmtId="38" fontId="7" fillId="35" borderId="32" xfId="49" applyFont="1" applyFill="1" applyBorder="1" applyAlignment="1">
      <alignment horizontal="right" vertical="center"/>
    </xf>
    <xf numFmtId="38" fontId="7" fillId="35" borderId="19" xfId="49" applyFont="1" applyFill="1" applyBorder="1" applyAlignment="1">
      <alignment horizontal="right" vertical="center" shrinkToFit="1"/>
    </xf>
    <xf numFmtId="38" fontId="7" fillId="35" borderId="22" xfId="49" applyFont="1" applyFill="1" applyBorder="1" applyAlignment="1">
      <alignment horizontal="right" vertical="center" shrinkToFit="1"/>
    </xf>
    <xf numFmtId="3" fontId="7" fillId="33" borderId="29" xfId="42" applyNumberFormat="1" applyFont="1" applyFill="1" applyBorder="1" applyAlignment="1">
      <alignment horizontal="right" vertical="center" shrinkToFit="1"/>
    </xf>
    <xf numFmtId="180" fontId="7" fillId="35" borderId="14" xfId="42" applyNumberFormat="1" applyFont="1" applyFill="1" applyBorder="1" applyAlignment="1">
      <alignment horizontal="right" vertical="center"/>
    </xf>
    <xf numFmtId="178" fontId="7" fillId="35" borderId="19" xfId="49" applyNumberFormat="1" applyFont="1" applyFill="1" applyBorder="1" applyAlignment="1">
      <alignment horizontal="right" vertical="center"/>
    </xf>
    <xf numFmtId="38" fontId="7" fillId="34" borderId="11" xfId="49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38" fontId="7" fillId="4" borderId="39" xfId="49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horizontal="right" vertical="center"/>
    </xf>
    <xf numFmtId="38" fontId="7" fillId="35" borderId="11" xfId="49" applyFont="1" applyFill="1" applyBorder="1" applyAlignment="1">
      <alignment horizontal="right" vertical="center" shrinkToFit="1"/>
    </xf>
    <xf numFmtId="38" fontId="7" fillId="4" borderId="40" xfId="49" applyFont="1" applyFill="1" applyBorder="1" applyAlignment="1">
      <alignment horizontal="right" vertical="center"/>
    </xf>
    <xf numFmtId="38" fontId="7" fillId="4" borderId="37" xfId="49" applyFont="1" applyFill="1" applyBorder="1" applyAlignment="1">
      <alignment horizontal="right" vertical="center" shrinkToFit="1"/>
    </xf>
    <xf numFmtId="38" fontId="7" fillId="4" borderId="38" xfId="49" applyFont="1" applyFill="1" applyBorder="1" applyAlignment="1">
      <alignment horizontal="right" vertical="center" shrinkToFit="1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right" vertical="center"/>
    </xf>
    <xf numFmtId="3" fontId="7" fillId="33" borderId="29" xfId="0" applyNumberFormat="1" applyFont="1" applyFill="1" applyBorder="1" applyAlignment="1">
      <alignment horizontal="right" vertical="center"/>
    </xf>
    <xf numFmtId="38" fontId="7" fillId="33" borderId="28" xfId="0" applyNumberFormat="1" applyFont="1" applyFill="1" applyBorder="1" applyAlignment="1">
      <alignment horizontal="right" vertical="center"/>
    </xf>
    <xf numFmtId="38" fontId="7" fillId="33" borderId="22" xfId="49" applyFont="1" applyFill="1" applyBorder="1" applyAlignment="1">
      <alignment horizontal="right" vertical="center"/>
    </xf>
    <xf numFmtId="38" fontId="7" fillId="35" borderId="36" xfId="49" applyFont="1" applyFill="1" applyBorder="1" applyAlignment="1">
      <alignment horizontal="right" vertical="center" shrinkToFit="1"/>
    </xf>
    <xf numFmtId="38" fontId="7" fillId="35" borderId="37" xfId="49" applyFont="1" applyFill="1" applyBorder="1" applyAlignment="1">
      <alignment horizontal="right" vertical="center" shrinkToFit="1"/>
    </xf>
    <xf numFmtId="38" fontId="7" fillId="35" borderId="38" xfId="49" applyFont="1" applyFill="1" applyBorder="1" applyAlignment="1">
      <alignment horizontal="right" vertical="center" shrinkToFit="1"/>
    </xf>
    <xf numFmtId="38" fontId="7" fillId="35" borderId="18" xfId="49" applyFont="1" applyFill="1" applyBorder="1" applyAlignment="1">
      <alignment horizontal="right" vertical="center" shrinkToFit="1"/>
    </xf>
    <xf numFmtId="38" fontId="7" fillId="35" borderId="25" xfId="49" applyFont="1" applyFill="1" applyBorder="1" applyAlignment="1">
      <alignment horizontal="right" vertical="center" shrinkToFit="1"/>
    </xf>
    <xf numFmtId="38" fontId="7" fillId="35" borderId="26" xfId="49" applyFont="1" applyFill="1" applyBorder="1" applyAlignment="1">
      <alignment horizontal="right" vertical="center" shrinkToFit="1"/>
    </xf>
    <xf numFmtId="180" fontId="7" fillId="33" borderId="35" xfId="42" applyNumberFormat="1" applyFont="1" applyFill="1" applyBorder="1" applyAlignment="1">
      <alignment horizontal="right" vertical="center"/>
    </xf>
    <xf numFmtId="3" fontId="7" fillId="33" borderId="35" xfId="49" applyNumberFormat="1" applyFont="1" applyFill="1" applyBorder="1" applyAlignment="1">
      <alignment horizontal="right" vertical="center" shrinkToFit="1"/>
    </xf>
    <xf numFmtId="0" fontId="7" fillId="33" borderId="24" xfId="0" applyFont="1" applyFill="1" applyBorder="1" applyAlignment="1">
      <alignment vertical="center" shrinkToFit="1"/>
    </xf>
    <xf numFmtId="38" fontId="7" fillId="33" borderId="35" xfId="49" applyFont="1" applyFill="1" applyBorder="1" applyAlignment="1">
      <alignment horizontal="right" vertical="center"/>
    </xf>
    <xf numFmtId="38" fontId="7" fillId="4" borderId="28" xfId="49" applyFont="1" applyFill="1" applyBorder="1" applyAlignment="1">
      <alignment horizontal="right" vertical="center"/>
    </xf>
    <xf numFmtId="178" fontId="7" fillId="35" borderId="27" xfId="49" applyNumberFormat="1" applyFont="1" applyFill="1" applyBorder="1" applyAlignment="1">
      <alignment horizontal="right" vertical="center"/>
    </xf>
    <xf numFmtId="180" fontId="7" fillId="4" borderId="27" xfId="42" applyNumberFormat="1" applyFont="1" applyFill="1" applyBorder="1" applyAlignment="1">
      <alignment horizontal="right" vertical="center"/>
    </xf>
    <xf numFmtId="38" fontId="7" fillId="4" borderId="29" xfId="49" applyFont="1" applyFill="1" applyBorder="1" applyAlignment="1">
      <alignment horizontal="right" vertical="center"/>
    </xf>
    <xf numFmtId="178" fontId="7" fillId="0" borderId="35" xfId="49" applyNumberFormat="1" applyFont="1" applyFill="1" applyBorder="1" applyAlignment="1">
      <alignment horizontal="right" vertical="center"/>
    </xf>
    <xf numFmtId="195" fontId="7" fillId="4" borderId="40" xfId="0" applyNumberFormat="1" applyFont="1" applyFill="1" applyBorder="1" applyAlignment="1">
      <alignment vertical="center"/>
    </xf>
    <xf numFmtId="195" fontId="7" fillId="4" borderId="35" xfId="0" applyNumberFormat="1" applyFont="1" applyFill="1" applyBorder="1" applyAlignment="1">
      <alignment vertical="center"/>
    </xf>
    <xf numFmtId="0" fontId="7" fillId="35" borderId="35" xfId="0" applyFont="1" applyFill="1" applyBorder="1" applyAlignment="1">
      <alignment vertical="center"/>
    </xf>
    <xf numFmtId="38" fontId="7" fillId="4" borderId="35" xfId="49" applyFont="1" applyFill="1" applyBorder="1" applyAlignment="1">
      <alignment vertical="center"/>
    </xf>
    <xf numFmtId="38" fontId="7" fillId="4" borderId="36" xfId="49" applyFont="1" applyFill="1" applyBorder="1" applyAlignment="1">
      <alignment vertical="center"/>
    </xf>
    <xf numFmtId="38" fontId="7" fillId="4" borderId="38" xfId="49" applyFont="1" applyFill="1" applyBorder="1" applyAlignment="1">
      <alignment vertical="center"/>
    </xf>
    <xf numFmtId="195" fontId="7" fillId="4" borderId="33" xfId="0" applyNumberFormat="1" applyFont="1" applyFill="1" applyBorder="1" applyAlignment="1">
      <alignment vertical="center"/>
    </xf>
    <xf numFmtId="3" fontId="7" fillId="33" borderId="40" xfId="49" applyNumberFormat="1" applyFont="1" applyFill="1" applyBorder="1" applyAlignment="1">
      <alignment horizontal="right" vertical="center" shrinkToFit="1"/>
    </xf>
    <xf numFmtId="180" fontId="7" fillId="33" borderId="37" xfId="42" applyNumberFormat="1" applyFont="1" applyFill="1" applyBorder="1" applyAlignment="1">
      <alignment horizontal="right" vertical="center"/>
    </xf>
    <xf numFmtId="180" fontId="7" fillId="33" borderId="36" xfId="42" applyNumberFormat="1" applyFont="1" applyFill="1" applyBorder="1" applyAlignment="1">
      <alignment horizontal="right" vertical="center"/>
    </xf>
    <xf numFmtId="180" fontId="7" fillId="33" borderId="33" xfId="42" applyNumberFormat="1" applyFont="1" applyFill="1" applyBorder="1" applyAlignment="1">
      <alignment horizontal="right" vertical="center"/>
    </xf>
    <xf numFmtId="38" fontId="7" fillId="33" borderId="40" xfId="49" applyFont="1" applyFill="1" applyBorder="1" applyAlignment="1">
      <alignment horizontal="right" vertical="center"/>
    </xf>
    <xf numFmtId="38" fontId="7" fillId="4" borderId="13" xfId="49" applyFont="1" applyFill="1" applyBorder="1" applyAlignment="1" quotePrefix="1">
      <alignment horizontal="right" vertical="center"/>
    </xf>
    <xf numFmtId="38" fontId="7" fillId="4" borderId="35" xfId="49" applyFont="1" applyFill="1" applyBorder="1" applyAlignment="1">
      <alignment horizontal="right" vertical="center" shrinkToFit="1"/>
    </xf>
    <xf numFmtId="38" fontId="7" fillId="4" borderId="41" xfId="49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38" fontId="7" fillId="35" borderId="22" xfId="49" applyFont="1" applyFill="1" applyBorder="1" applyAlignment="1">
      <alignment horizontal="center" vertical="center" shrinkToFit="1"/>
    </xf>
    <xf numFmtId="38" fontId="7" fillId="35" borderId="14" xfId="49" applyFont="1" applyFill="1" applyBorder="1" applyAlignment="1">
      <alignment horizontal="center" vertical="center" shrinkToFit="1"/>
    </xf>
    <xf numFmtId="178" fontId="10" fillId="0" borderId="14" xfId="49" applyNumberFormat="1" applyFont="1" applyFill="1" applyBorder="1" applyAlignment="1">
      <alignment horizontal="center" vertical="center" textRotation="255" shrinkToFit="1"/>
    </xf>
    <xf numFmtId="178" fontId="10" fillId="0" borderId="27" xfId="49" applyNumberFormat="1" applyFont="1" applyFill="1" applyBorder="1" applyAlignment="1">
      <alignment horizontal="center" vertical="center" textRotation="255" shrinkToFit="1"/>
    </xf>
    <xf numFmtId="38" fontId="10" fillId="33" borderId="42" xfId="49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38" fontId="10" fillId="33" borderId="0" xfId="49" applyFont="1" applyFill="1" applyBorder="1" applyAlignment="1">
      <alignment horizontal="center" vertical="center" wrapText="1"/>
    </xf>
    <xf numFmtId="38" fontId="10" fillId="33" borderId="18" xfId="49" applyFont="1" applyFill="1" applyBorder="1" applyAlignment="1">
      <alignment horizontal="center" vertical="center" wrapText="1"/>
    </xf>
    <xf numFmtId="38" fontId="10" fillId="33" borderId="43" xfId="49" applyFont="1" applyFill="1" applyBorder="1" applyAlignment="1">
      <alignment horizontal="center" vertical="center" wrapText="1"/>
    </xf>
    <xf numFmtId="38" fontId="10" fillId="33" borderId="14" xfId="49" applyFont="1" applyFill="1" applyBorder="1" applyAlignment="1">
      <alignment horizontal="center" vertical="center" wrapText="1"/>
    </xf>
    <xf numFmtId="38" fontId="10" fillId="33" borderId="27" xfId="49" applyFont="1" applyFill="1" applyBorder="1" applyAlignment="1">
      <alignment horizontal="center" vertical="center" wrapText="1"/>
    </xf>
    <xf numFmtId="38" fontId="10" fillId="0" borderId="44" xfId="49" applyFont="1" applyFill="1" applyBorder="1" applyAlignment="1">
      <alignment horizontal="center" vertical="center" wrapText="1"/>
    </xf>
    <xf numFmtId="38" fontId="10" fillId="0" borderId="22" xfId="49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38" fontId="9" fillId="33" borderId="31" xfId="49" applyFont="1" applyFill="1" applyBorder="1" applyAlignment="1">
      <alignment horizontal="left"/>
    </xf>
    <xf numFmtId="38" fontId="9" fillId="33" borderId="47" xfId="49" applyFont="1" applyFill="1" applyBorder="1" applyAlignment="1">
      <alignment horizontal="left"/>
    </xf>
    <xf numFmtId="38" fontId="9" fillId="33" borderId="48" xfId="49" applyFont="1" applyFill="1" applyBorder="1" applyAlignment="1">
      <alignment horizontal="left"/>
    </xf>
    <xf numFmtId="178" fontId="9" fillId="33" borderId="30" xfId="49" applyNumberFormat="1" applyFont="1" applyFill="1" applyBorder="1" applyAlignment="1">
      <alignment horizontal="center" vertical="center" wrapText="1"/>
    </xf>
    <xf numFmtId="178" fontId="9" fillId="33" borderId="11" xfId="49" applyNumberFormat="1" applyFont="1" applyFill="1" applyBorder="1" applyAlignment="1">
      <alignment horizontal="center" vertical="center" wrapText="1"/>
    </xf>
    <xf numFmtId="178" fontId="9" fillId="33" borderId="29" xfId="49" applyNumberFormat="1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vertical="center" wrapText="1"/>
    </xf>
    <xf numFmtId="0" fontId="11" fillId="33" borderId="49" xfId="0" applyFont="1" applyFill="1" applyBorder="1" applyAlignment="1">
      <alignment vertical="center" wrapText="1"/>
    </xf>
    <xf numFmtId="180" fontId="10" fillId="33" borderId="43" xfId="42" applyNumberFormat="1" applyFont="1" applyFill="1" applyBorder="1" applyAlignment="1">
      <alignment horizontal="center" vertical="center"/>
    </xf>
    <xf numFmtId="180" fontId="10" fillId="33" borderId="14" xfId="42" applyNumberFormat="1" applyFont="1" applyFill="1" applyBorder="1" applyAlignment="1">
      <alignment horizontal="center" vertical="center"/>
    </xf>
    <xf numFmtId="180" fontId="10" fillId="33" borderId="27" xfId="42" applyNumberFormat="1" applyFont="1" applyFill="1" applyBorder="1" applyAlignment="1">
      <alignment horizontal="center" vertical="center"/>
    </xf>
    <xf numFmtId="38" fontId="4" fillId="33" borderId="32" xfId="49" applyFont="1" applyFill="1" applyBorder="1" applyAlignment="1">
      <alignment vertical="center" shrinkToFit="1"/>
    </xf>
    <xf numFmtId="38" fontId="7" fillId="35" borderId="15" xfId="49" applyFont="1" applyFill="1" applyBorder="1" applyAlignment="1">
      <alignment horizontal="center" vertical="center" shrinkToFit="1"/>
    </xf>
    <xf numFmtId="38" fontId="4" fillId="33" borderId="0" xfId="49" applyFont="1" applyFill="1" applyBorder="1" applyAlignment="1">
      <alignment horizontal="left" vertical="center"/>
    </xf>
    <xf numFmtId="38" fontId="4" fillId="33" borderId="0" xfId="49" applyFont="1" applyFill="1" applyBorder="1" applyAlignment="1">
      <alignment horizontal="left" vertical="center" shrinkToFit="1"/>
    </xf>
    <xf numFmtId="38" fontId="4" fillId="33" borderId="3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104</xdr:row>
      <xdr:rowOff>47625</xdr:rowOff>
    </xdr:from>
    <xdr:to>
      <xdr:col>12</xdr:col>
      <xdr:colOff>0</xdr:colOff>
      <xdr:row>108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222694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0</xdr:colOff>
      <xdr:row>104</xdr:row>
      <xdr:rowOff>47625</xdr:rowOff>
    </xdr:from>
    <xdr:to>
      <xdr:col>12</xdr:col>
      <xdr:colOff>0</xdr:colOff>
      <xdr:row>108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24875" y="222694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95250</xdr:colOff>
      <xdr:row>34</xdr:row>
      <xdr:rowOff>28575</xdr:rowOff>
    </xdr:from>
    <xdr:to>
      <xdr:col>2</xdr:col>
      <xdr:colOff>152400</xdr:colOff>
      <xdr:row>37</xdr:row>
      <xdr:rowOff>209550</xdr:rowOff>
    </xdr:to>
    <xdr:sp>
      <xdr:nvSpPr>
        <xdr:cNvPr id="3" name="AutoShape 9328"/>
        <xdr:cNvSpPr>
          <a:spLocks/>
        </xdr:cNvSpPr>
      </xdr:nvSpPr>
      <xdr:spPr>
        <a:xfrm>
          <a:off x="1943100" y="7115175"/>
          <a:ext cx="57150" cy="838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34</xdr:row>
      <xdr:rowOff>28575</xdr:rowOff>
    </xdr:from>
    <xdr:to>
      <xdr:col>4</xdr:col>
      <xdr:colOff>152400</xdr:colOff>
      <xdr:row>37</xdr:row>
      <xdr:rowOff>209550</xdr:rowOff>
    </xdr:to>
    <xdr:sp>
      <xdr:nvSpPr>
        <xdr:cNvPr id="4" name="AutoShape 9328"/>
        <xdr:cNvSpPr>
          <a:spLocks/>
        </xdr:cNvSpPr>
      </xdr:nvSpPr>
      <xdr:spPr>
        <a:xfrm>
          <a:off x="3181350" y="7115175"/>
          <a:ext cx="57150" cy="838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28575</xdr:rowOff>
    </xdr:from>
    <xdr:to>
      <xdr:col>7</xdr:col>
      <xdr:colOff>152400</xdr:colOff>
      <xdr:row>37</xdr:row>
      <xdr:rowOff>209550</xdr:rowOff>
    </xdr:to>
    <xdr:sp>
      <xdr:nvSpPr>
        <xdr:cNvPr id="5" name="AutoShape 9328"/>
        <xdr:cNvSpPr>
          <a:spLocks/>
        </xdr:cNvSpPr>
      </xdr:nvSpPr>
      <xdr:spPr>
        <a:xfrm>
          <a:off x="4495800" y="7115175"/>
          <a:ext cx="57150" cy="838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34</xdr:row>
      <xdr:rowOff>28575</xdr:rowOff>
    </xdr:from>
    <xdr:to>
      <xdr:col>8</xdr:col>
      <xdr:colOff>152400</xdr:colOff>
      <xdr:row>37</xdr:row>
      <xdr:rowOff>209550</xdr:rowOff>
    </xdr:to>
    <xdr:sp>
      <xdr:nvSpPr>
        <xdr:cNvPr id="6" name="AutoShape 9328"/>
        <xdr:cNvSpPr>
          <a:spLocks/>
        </xdr:cNvSpPr>
      </xdr:nvSpPr>
      <xdr:spPr>
        <a:xfrm>
          <a:off x="5229225" y="7115175"/>
          <a:ext cx="57150" cy="838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34</xdr:row>
      <xdr:rowOff>28575</xdr:rowOff>
    </xdr:from>
    <xdr:to>
      <xdr:col>9</xdr:col>
      <xdr:colOff>152400</xdr:colOff>
      <xdr:row>37</xdr:row>
      <xdr:rowOff>209550</xdr:rowOff>
    </xdr:to>
    <xdr:sp>
      <xdr:nvSpPr>
        <xdr:cNvPr id="7" name="AutoShape 9328"/>
        <xdr:cNvSpPr>
          <a:spLocks/>
        </xdr:cNvSpPr>
      </xdr:nvSpPr>
      <xdr:spPr>
        <a:xfrm>
          <a:off x="5962650" y="7115175"/>
          <a:ext cx="57150" cy="8382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12"/>
  <sheetViews>
    <sheetView tabSelected="1" view="pageBreakPreview" zoomScaleNormal="145" zoomScaleSheetLayoutView="100" zoomScalePageLayoutView="0" workbookViewId="0" topLeftCell="A1">
      <pane xSplit="1" ySplit="7" topLeftCell="B29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2" sqref="D2"/>
    </sheetView>
  </sheetViews>
  <sheetFormatPr defaultColWidth="9.00390625" defaultRowHeight="13.5" outlineLevelCol="1"/>
  <cols>
    <col min="1" max="1" width="15.625" style="1" customWidth="1"/>
    <col min="2" max="2" width="8.625" style="2" customWidth="1"/>
    <col min="3" max="3" width="10.625" style="2" customWidth="1"/>
    <col min="4" max="4" width="5.625" style="2" customWidth="1"/>
    <col min="5" max="5" width="10.625" style="2" customWidth="1"/>
    <col min="6" max="6" width="6.625" style="2" customWidth="1"/>
    <col min="7" max="7" width="5.875" style="5" hidden="1" customWidth="1" outlineLevel="1"/>
    <col min="8" max="8" width="9.625" style="4" customWidth="1" collapsed="1"/>
    <col min="9" max="10" width="9.625" style="4" customWidth="1"/>
    <col min="11" max="11" width="9.625" style="2" customWidth="1"/>
    <col min="12" max="12" width="15.625" style="1" customWidth="1"/>
    <col min="13" max="18" width="9.00390625" style="2" customWidth="1"/>
    <col min="19" max="52" width="9.00390625" style="2" customWidth="1" collapsed="1"/>
    <col min="53" max="16384" width="9.00390625" style="2" customWidth="1"/>
  </cols>
  <sheetData>
    <row r="2" spans="1:12" s="30" customFormat="1" ht="15.75" customHeight="1" thickBot="1">
      <c r="A2" s="28"/>
      <c r="B2" s="19"/>
      <c r="C2" s="19" t="s">
        <v>117</v>
      </c>
      <c r="D2" s="31"/>
      <c r="E2" s="7" t="s">
        <v>127</v>
      </c>
      <c r="F2" s="19"/>
      <c r="G2" s="19"/>
      <c r="H2" s="29"/>
      <c r="I2" s="29"/>
      <c r="J2" s="29"/>
      <c r="K2" s="19"/>
      <c r="L2" s="6"/>
    </row>
    <row r="3" spans="1:12" ht="13.5" customHeight="1">
      <c r="A3" s="184" t="s">
        <v>0</v>
      </c>
      <c r="B3" s="203" t="s">
        <v>90</v>
      </c>
      <c r="C3" s="205" t="s">
        <v>118</v>
      </c>
      <c r="D3" s="206"/>
      <c r="E3" s="206"/>
      <c r="F3" s="206"/>
      <c r="G3" s="206"/>
      <c r="H3" s="206"/>
      <c r="I3" s="206"/>
      <c r="J3" s="207"/>
      <c r="K3" s="208" t="s">
        <v>120</v>
      </c>
      <c r="L3" s="184" t="s">
        <v>0</v>
      </c>
    </row>
    <row r="4" spans="1:12" ht="10.5" customHeight="1">
      <c r="A4" s="185"/>
      <c r="B4" s="204"/>
      <c r="C4" s="38"/>
      <c r="D4" s="189" t="s">
        <v>1</v>
      </c>
      <c r="E4" s="191" t="s">
        <v>75</v>
      </c>
      <c r="F4" s="192"/>
      <c r="G4" s="193" t="s">
        <v>72</v>
      </c>
      <c r="H4" s="195" t="s">
        <v>81</v>
      </c>
      <c r="I4" s="197" t="s">
        <v>119</v>
      </c>
      <c r="J4" s="200" t="s">
        <v>106</v>
      </c>
      <c r="K4" s="209"/>
      <c r="L4" s="185"/>
    </row>
    <row r="5" spans="1:12" ht="10.5" customHeight="1">
      <c r="A5" s="185"/>
      <c r="B5" s="211" t="s">
        <v>126</v>
      </c>
      <c r="C5" s="39"/>
      <c r="D5" s="189"/>
      <c r="E5" s="40"/>
      <c r="F5" s="213" t="s">
        <v>2</v>
      </c>
      <c r="G5" s="193"/>
      <c r="H5" s="195"/>
      <c r="I5" s="198"/>
      <c r="J5" s="201"/>
      <c r="K5" s="209"/>
      <c r="L5" s="185"/>
    </row>
    <row r="6" spans="1:12" ht="15.75" customHeight="1">
      <c r="A6" s="185"/>
      <c r="B6" s="211"/>
      <c r="C6" s="39"/>
      <c r="D6" s="189"/>
      <c r="E6" s="40"/>
      <c r="F6" s="214"/>
      <c r="G6" s="193"/>
      <c r="H6" s="195"/>
      <c r="I6" s="198"/>
      <c r="J6" s="201"/>
      <c r="K6" s="209"/>
      <c r="L6" s="185"/>
    </row>
    <row r="7" spans="1:12" ht="15.75" customHeight="1" thickBot="1">
      <c r="A7" s="186"/>
      <c r="B7" s="212"/>
      <c r="C7" s="41"/>
      <c r="D7" s="190"/>
      <c r="E7" s="42"/>
      <c r="F7" s="215"/>
      <c r="G7" s="194"/>
      <c r="H7" s="196"/>
      <c r="I7" s="199"/>
      <c r="J7" s="202"/>
      <c r="K7" s="210"/>
      <c r="L7" s="186"/>
    </row>
    <row r="8" spans="1:12" s="24" customFormat="1" ht="17.25" customHeight="1">
      <c r="A8" s="20" t="s">
        <v>3</v>
      </c>
      <c r="B8" s="23"/>
      <c r="C8" s="37">
        <v>1122863</v>
      </c>
      <c r="D8" s="43"/>
      <c r="E8" s="33">
        <v>169793</v>
      </c>
      <c r="F8" s="44">
        <f>E8/C8</f>
        <v>0.15121435117195953</v>
      </c>
      <c r="G8" s="44"/>
      <c r="H8" s="36">
        <v>269618</v>
      </c>
      <c r="I8" s="45" t="s">
        <v>85</v>
      </c>
      <c r="J8" s="46">
        <v>127701</v>
      </c>
      <c r="K8" s="21">
        <v>10198</v>
      </c>
      <c r="L8" s="20" t="s">
        <v>3</v>
      </c>
    </row>
    <row r="9" spans="1:12" s="58" customFormat="1" ht="17.25" customHeight="1">
      <c r="A9" s="20" t="s">
        <v>91</v>
      </c>
      <c r="B9" s="56"/>
      <c r="C9" s="59">
        <v>206169</v>
      </c>
      <c r="D9" s="60"/>
      <c r="E9" s="61">
        <v>74856</v>
      </c>
      <c r="F9" s="62">
        <f>E9/C9</f>
        <v>0.36308077354015394</v>
      </c>
      <c r="G9" s="62"/>
      <c r="H9" s="63">
        <v>0</v>
      </c>
      <c r="I9" s="64">
        <v>0</v>
      </c>
      <c r="J9" s="65">
        <v>195088</v>
      </c>
      <c r="K9" s="55">
        <v>2085</v>
      </c>
      <c r="L9" s="57" t="s">
        <v>109</v>
      </c>
    </row>
    <row r="10" spans="1:12" s="24" customFormat="1" ht="17.25" customHeight="1">
      <c r="A10" s="20" t="s">
        <v>23</v>
      </c>
      <c r="B10" s="66">
        <v>136231</v>
      </c>
      <c r="C10" s="37">
        <v>77154</v>
      </c>
      <c r="D10" s="47"/>
      <c r="E10" s="35">
        <v>77154</v>
      </c>
      <c r="F10" s="82">
        <f aca="true" t="shared" si="0" ref="F10:F66">E10/C10</f>
        <v>1</v>
      </c>
      <c r="G10" s="82"/>
      <c r="H10" s="36">
        <v>0</v>
      </c>
      <c r="I10" s="45">
        <v>0</v>
      </c>
      <c r="J10" s="83">
        <v>24199</v>
      </c>
      <c r="K10" s="21">
        <v>1845</v>
      </c>
      <c r="L10" s="20" t="s">
        <v>23</v>
      </c>
    </row>
    <row r="11" spans="1:12" s="24" customFormat="1" ht="17.25" customHeight="1">
      <c r="A11" s="20" t="s">
        <v>92</v>
      </c>
      <c r="B11" s="66">
        <v>119544</v>
      </c>
      <c r="C11" s="37">
        <v>72169</v>
      </c>
      <c r="D11" s="47"/>
      <c r="E11" s="35">
        <v>72169</v>
      </c>
      <c r="F11" s="82">
        <f t="shared" si="0"/>
        <v>1</v>
      </c>
      <c r="G11" s="82"/>
      <c r="H11" s="36">
        <v>0</v>
      </c>
      <c r="I11" s="45">
        <v>0</v>
      </c>
      <c r="J11" s="83">
        <v>26652</v>
      </c>
      <c r="K11" s="21">
        <v>7427</v>
      </c>
      <c r="L11" s="20" t="s">
        <v>92</v>
      </c>
    </row>
    <row r="12" spans="1:12" s="24" customFormat="1" ht="17.25" customHeight="1">
      <c r="A12" s="20" t="s">
        <v>93</v>
      </c>
      <c r="B12" s="66">
        <v>142319</v>
      </c>
      <c r="C12" s="37">
        <v>68896</v>
      </c>
      <c r="D12" s="47"/>
      <c r="E12" s="35">
        <v>68896</v>
      </c>
      <c r="F12" s="82">
        <f t="shared" si="0"/>
        <v>1</v>
      </c>
      <c r="G12" s="82"/>
      <c r="H12" s="36">
        <v>0</v>
      </c>
      <c r="I12" s="45">
        <v>0</v>
      </c>
      <c r="J12" s="83">
        <v>25385</v>
      </c>
      <c r="K12" s="21">
        <v>2830</v>
      </c>
      <c r="L12" s="20" t="s">
        <v>93</v>
      </c>
    </row>
    <row r="13" spans="1:12" s="24" customFormat="1" ht="17.25" customHeight="1">
      <c r="A13" s="20" t="s">
        <v>24</v>
      </c>
      <c r="B13" s="66">
        <v>188590</v>
      </c>
      <c r="C13" s="37">
        <v>78032</v>
      </c>
      <c r="D13" s="47"/>
      <c r="E13" s="35">
        <v>78032</v>
      </c>
      <c r="F13" s="82">
        <f t="shared" si="0"/>
        <v>1</v>
      </c>
      <c r="G13" s="82"/>
      <c r="H13" s="36">
        <v>0</v>
      </c>
      <c r="I13" s="45">
        <v>0</v>
      </c>
      <c r="J13" s="83">
        <v>29387</v>
      </c>
      <c r="K13" s="21">
        <v>640</v>
      </c>
      <c r="L13" s="20" t="s">
        <v>24</v>
      </c>
    </row>
    <row r="14" spans="1:12" s="24" customFormat="1" ht="17.25" customHeight="1">
      <c r="A14" s="20" t="s">
        <v>94</v>
      </c>
      <c r="B14" s="66">
        <v>244563</v>
      </c>
      <c r="C14" s="37">
        <v>94153</v>
      </c>
      <c r="D14" s="47"/>
      <c r="E14" s="35">
        <v>94153</v>
      </c>
      <c r="F14" s="82">
        <f t="shared" si="0"/>
        <v>1</v>
      </c>
      <c r="G14" s="82"/>
      <c r="H14" s="36">
        <v>0</v>
      </c>
      <c r="I14" s="45">
        <v>0</v>
      </c>
      <c r="J14" s="83">
        <v>34963</v>
      </c>
      <c r="K14" s="21">
        <v>6175</v>
      </c>
      <c r="L14" s="20" t="s">
        <v>94</v>
      </c>
    </row>
    <row r="15" spans="1:12" s="24" customFormat="1" ht="17.25" customHeight="1">
      <c r="A15" s="20" t="s">
        <v>95</v>
      </c>
      <c r="B15" s="66">
        <v>142050</v>
      </c>
      <c r="C15" s="37">
        <v>76177</v>
      </c>
      <c r="D15" s="47"/>
      <c r="E15" s="35">
        <v>76177</v>
      </c>
      <c r="F15" s="82">
        <f t="shared" si="0"/>
        <v>1</v>
      </c>
      <c r="G15" s="82"/>
      <c r="H15" s="36">
        <v>0</v>
      </c>
      <c r="I15" s="45">
        <v>0</v>
      </c>
      <c r="J15" s="83">
        <v>28621</v>
      </c>
      <c r="K15" s="21">
        <v>2733</v>
      </c>
      <c r="L15" s="20" t="s">
        <v>95</v>
      </c>
    </row>
    <row r="16" spans="1:12" s="24" customFormat="1" ht="17.25" customHeight="1">
      <c r="A16" s="20" t="s">
        <v>25</v>
      </c>
      <c r="B16" s="66">
        <v>78612</v>
      </c>
      <c r="C16" s="37">
        <v>84833</v>
      </c>
      <c r="D16" s="47"/>
      <c r="E16" s="35">
        <v>84833</v>
      </c>
      <c r="F16" s="82">
        <f t="shared" si="0"/>
        <v>1</v>
      </c>
      <c r="G16" s="82"/>
      <c r="H16" s="36">
        <v>0</v>
      </c>
      <c r="I16" s="45">
        <v>0</v>
      </c>
      <c r="J16" s="83">
        <v>28196</v>
      </c>
      <c r="K16" s="21">
        <v>6093</v>
      </c>
      <c r="L16" s="20" t="s">
        <v>25</v>
      </c>
    </row>
    <row r="17" spans="1:12" s="24" customFormat="1" ht="17.25" customHeight="1">
      <c r="A17" s="20" t="s">
        <v>96</v>
      </c>
      <c r="B17" s="66">
        <v>140601</v>
      </c>
      <c r="C17" s="37">
        <v>123757</v>
      </c>
      <c r="D17" s="47"/>
      <c r="E17" s="35">
        <v>123757</v>
      </c>
      <c r="F17" s="82">
        <f t="shared" si="0"/>
        <v>1</v>
      </c>
      <c r="G17" s="82"/>
      <c r="H17" s="36">
        <v>0</v>
      </c>
      <c r="I17" s="45">
        <v>40500</v>
      </c>
      <c r="J17" s="83">
        <v>48044</v>
      </c>
      <c r="K17" s="21">
        <v>4665</v>
      </c>
      <c r="L17" s="20" t="s">
        <v>96</v>
      </c>
    </row>
    <row r="18" spans="1:12" s="24" customFormat="1" ht="17.25" customHeight="1">
      <c r="A18" s="20" t="s">
        <v>97</v>
      </c>
      <c r="B18" s="67"/>
      <c r="C18" s="37">
        <v>217724</v>
      </c>
      <c r="D18" s="47"/>
      <c r="E18" s="35">
        <v>87433</v>
      </c>
      <c r="F18" s="82">
        <f t="shared" si="0"/>
        <v>0.4015772262130036</v>
      </c>
      <c r="G18" s="82"/>
      <c r="H18" s="36">
        <v>0</v>
      </c>
      <c r="I18" s="45">
        <v>58139</v>
      </c>
      <c r="J18" s="83">
        <v>354</v>
      </c>
      <c r="K18" s="21">
        <v>3642</v>
      </c>
      <c r="L18" s="20" t="s">
        <v>110</v>
      </c>
    </row>
    <row r="19" spans="1:12" s="25" customFormat="1" ht="17.25" customHeight="1" thickBot="1">
      <c r="A19" s="76" t="s">
        <v>86</v>
      </c>
      <c r="B19" s="68">
        <f>SUM(B10:B18)</f>
        <v>1192510</v>
      </c>
      <c r="C19" s="90">
        <f>SUM(C8:C18)</f>
        <v>2221927</v>
      </c>
      <c r="D19" s="91">
        <f>C19/B19</f>
        <v>1.8632355284232418</v>
      </c>
      <c r="E19" s="89">
        <f>SUM(E8:E18)</f>
        <v>1007253</v>
      </c>
      <c r="F19" s="92">
        <f t="shared" si="0"/>
        <v>0.4533240741032446</v>
      </c>
      <c r="G19" s="92"/>
      <c r="H19" s="88">
        <f>SUM(H8:H18)</f>
        <v>269618</v>
      </c>
      <c r="I19" s="86" t="s">
        <v>85</v>
      </c>
      <c r="J19" s="87">
        <f>SUM(J8:J18)</f>
        <v>568590</v>
      </c>
      <c r="K19" s="93">
        <f>SUM(K8:K18)</f>
        <v>48333</v>
      </c>
      <c r="L19" s="76" t="s">
        <v>86</v>
      </c>
    </row>
    <row r="20" spans="1:12" s="26" customFormat="1" ht="17.25" customHeight="1">
      <c r="A20" s="22" t="s">
        <v>4</v>
      </c>
      <c r="B20" s="69"/>
      <c r="C20" s="96">
        <v>376230</v>
      </c>
      <c r="D20" s="43"/>
      <c r="E20" s="33">
        <v>119554</v>
      </c>
      <c r="F20" s="44">
        <f t="shared" si="0"/>
        <v>0.3177683863594078</v>
      </c>
      <c r="G20" s="44"/>
      <c r="H20" s="97">
        <v>51527</v>
      </c>
      <c r="I20" s="98">
        <v>0</v>
      </c>
      <c r="J20" s="46">
        <v>76429</v>
      </c>
      <c r="K20" s="95">
        <v>16747</v>
      </c>
      <c r="L20" s="22" t="s">
        <v>4</v>
      </c>
    </row>
    <row r="21" spans="1:12" s="26" customFormat="1" ht="17.25" customHeight="1">
      <c r="A21" s="20" t="s">
        <v>98</v>
      </c>
      <c r="B21" s="70"/>
      <c r="C21" s="37">
        <v>111673</v>
      </c>
      <c r="D21" s="47"/>
      <c r="E21" s="35">
        <v>79886</v>
      </c>
      <c r="F21" s="82">
        <f t="shared" si="0"/>
        <v>0.7153564424704271</v>
      </c>
      <c r="G21" s="82"/>
      <c r="H21" s="36">
        <v>0</v>
      </c>
      <c r="I21" s="45">
        <v>0</v>
      </c>
      <c r="J21" s="83">
        <v>27899</v>
      </c>
      <c r="K21" s="21">
        <v>5399</v>
      </c>
      <c r="L21" s="20" t="s">
        <v>98</v>
      </c>
    </row>
    <row r="22" spans="1:12" s="26" customFormat="1" ht="17.25" customHeight="1">
      <c r="A22" s="20" t="s">
        <v>99</v>
      </c>
      <c r="B22" s="70"/>
      <c r="C22" s="37">
        <v>45046</v>
      </c>
      <c r="D22" s="47"/>
      <c r="E22" s="35">
        <v>43413</v>
      </c>
      <c r="F22" s="82">
        <f t="shared" si="0"/>
        <v>0.9637481685388269</v>
      </c>
      <c r="G22" s="82"/>
      <c r="H22" s="36">
        <v>0</v>
      </c>
      <c r="I22" s="45">
        <v>0</v>
      </c>
      <c r="J22" s="83">
        <v>14290</v>
      </c>
      <c r="K22" s="21">
        <v>4631</v>
      </c>
      <c r="L22" s="20" t="s">
        <v>99</v>
      </c>
    </row>
    <row r="23" spans="1:12" s="26" customFormat="1" ht="17.25" customHeight="1">
      <c r="A23" s="20" t="s">
        <v>45</v>
      </c>
      <c r="B23" s="70"/>
      <c r="C23" s="37">
        <v>85060</v>
      </c>
      <c r="D23" s="47"/>
      <c r="E23" s="35">
        <v>61421</v>
      </c>
      <c r="F23" s="82">
        <f t="shared" si="0"/>
        <v>0.7220902892076182</v>
      </c>
      <c r="G23" s="82"/>
      <c r="H23" s="36">
        <v>0</v>
      </c>
      <c r="I23" s="45">
        <v>0</v>
      </c>
      <c r="J23" s="83">
        <v>24189</v>
      </c>
      <c r="K23" s="21">
        <v>2448</v>
      </c>
      <c r="L23" s="20" t="s">
        <v>45</v>
      </c>
    </row>
    <row r="24" spans="1:12" s="26" customFormat="1" ht="17.25" customHeight="1">
      <c r="A24" s="20" t="s">
        <v>48</v>
      </c>
      <c r="B24" s="70"/>
      <c r="C24" s="37">
        <v>47883</v>
      </c>
      <c r="D24" s="47"/>
      <c r="E24" s="35">
        <v>38727</v>
      </c>
      <c r="F24" s="82">
        <f t="shared" si="0"/>
        <v>0.8087839107825324</v>
      </c>
      <c r="G24" s="82"/>
      <c r="H24" s="36">
        <v>0</v>
      </c>
      <c r="I24" s="45">
        <v>0</v>
      </c>
      <c r="J24" s="83">
        <v>15733</v>
      </c>
      <c r="K24" s="21">
        <v>1873</v>
      </c>
      <c r="L24" s="20" t="s">
        <v>48</v>
      </c>
    </row>
    <row r="25" spans="1:12" s="26" customFormat="1" ht="17.25" customHeight="1">
      <c r="A25" s="20" t="s">
        <v>46</v>
      </c>
      <c r="B25" s="70"/>
      <c r="C25" s="37">
        <v>51277</v>
      </c>
      <c r="D25" s="47"/>
      <c r="E25" s="35">
        <v>44057</v>
      </c>
      <c r="F25" s="82">
        <f t="shared" si="0"/>
        <v>0.8591961308188857</v>
      </c>
      <c r="G25" s="82"/>
      <c r="H25" s="36">
        <v>0</v>
      </c>
      <c r="I25" s="45">
        <v>0</v>
      </c>
      <c r="J25" s="83">
        <v>17099</v>
      </c>
      <c r="K25" s="21">
        <v>2850</v>
      </c>
      <c r="L25" s="20" t="s">
        <v>46</v>
      </c>
    </row>
    <row r="26" spans="1:12" s="26" customFormat="1" ht="17.25" customHeight="1">
      <c r="A26" s="20" t="s">
        <v>47</v>
      </c>
      <c r="B26" s="70"/>
      <c r="C26" s="37">
        <v>53083</v>
      </c>
      <c r="D26" s="47"/>
      <c r="E26" s="35">
        <v>33561</v>
      </c>
      <c r="F26" s="82">
        <f t="shared" si="0"/>
        <v>0.6322363091761958</v>
      </c>
      <c r="G26" s="82"/>
      <c r="H26" s="36">
        <v>0</v>
      </c>
      <c r="I26" s="45">
        <v>0</v>
      </c>
      <c r="J26" s="83">
        <v>22146</v>
      </c>
      <c r="K26" s="21">
        <v>705</v>
      </c>
      <c r="L26" s="20" t="s">
        <v>47</v>
      </c>
    </row>
    <row r="27" spans="1:12" s="25" customFormat="1" ht="17.25" customHeight="1" thickBot="1">
      <c r="A27" s="77" t="s">
        <v>87</v>
      </c>
      <c r="B27" s="71">
        <v>216277</v>
      </c>
      <c r="C27" s="101">
        <f>SUM(C20:C26)</f>
        <v>770252</v>
      </c>
      <c r="D27" s="102">
        <f>C27/B27</f>
        <v>3.561414297405642</v>
      </c>
      <c r="E27" s="99">
        <f>SUM(E20:E26)</f>
        <v>420619</v>
      </c>
      <c r="F27" s="103">
        <f t="shared" si="0"/>
        <v>0.5460797245576773</v>
      </c>
      <c r="G27" s="103"/>
      <c r="H27" s="104">
        <f>SUM(H20:H26)</f>
        <v>51527</v>
      </c>
      <c r="I27" s="105">
        <f>SUM(I20:I26)</f>
        <v>0</v>
      </c>
      <c r="J27" s="106">
        <f>SUM(J20:J26)</f>
        <v>197785</v>
      </c>
      <c r="K27" s="107">
        <f>SUM(K20:K26)</f>
        <v>34653</v>
      </c>
      <c r="L27" s="77" t="s">
        <v>87</v>
      </c>
    </row>
    <row r="28" spans="1:12" s="26" customFormat="1" ht="17.25" customHeight="1" thickBot="1">
      <c r="A28" s="78" t="s">
        <v>100</v>
      </c>
      <c r="B28" s="72">
        <v>24380</v>
      </c>
      <c r="C28" s="109">
        <v>199437</v>
      </c>
      <c r="D28" s="43">
        <f>C28/B28</f>
        <v>8.180352748154224</v>
      </c>
      <c r="E28" s="110">
        <v>77243</v>
      </c>
      <c r="F28" s="111">
        <f t="shared" si="0"/>
        <v>0.38730526431905815</v>
      </c>
      <c r="G28" s="111"/>
      <c r="H28" s="112">
        <v>10243</v>
      </c>
      <c r="I28" s="113">
        <v>10258</v>
      </c>
      <c r="J28" s="114">
        <v>51348</v>
      </c>
      <c r="K28" s="115">
        <v>566</v>
      </c>
      <c r="L28" s="78" t="s">
        <v>100</v>
      </c>
    </row>
    <row r="29" spans="1:12" s="26" customFormat="1" ht="17.25" customHeight="1">
      <c r="A29" s="22" t="s">
        <v>67</v>
      </c>
      <c r="B29" s="69"/>
      <c r="C29" s="96">
        <v>247520</v>
      </c>
      <c r="D29" s="43"/>
      <c r="E29" s="33">
        <v>98408</v>
      </c>
      <c r="F29" s="44">
        <f t="shared" si="0"/>
        <v>0.3975759534583064</v>
      </c>
      <c r="G29" s="44"/>
      <c r="H29" s="119">
        <v>0</v>
      </c>
      <c r="I29" s="97">
        <v>18837</v>
      </c>
      <c r="J29" s="46">
        <v>61088</v>
      </c>
      <c r="K29" s="95">
        <v>11529</v>
      </c>
      <c r="L29" s="22" t="s">
        <v>67</v>
      </c>
    </row>
    <row r="30" spans="1:12" s="26" customFormat="1" ht="17.25" customHeight="1">
      <c r="A30" s="20" t="s">
        <v>57</v>
      </c>
      <c r="B30" s="70"/>
      <c r="C30" s="37">
        <v>67285</v>
      </c>
      <c r="D30" s="47"/>
      <c r="E30" s="35">
        <v>49596</v>
      </c>
      <c r="F30" s="82">
        <f t="shared" si="0"/>
        <v>0.7371033662777736</v>
      </c>
      <c r="G30" s="120"/>
      <c r="H30" s="121">
        <v>0</v>
      </c>
      <c r="I30" s="36">
        <v>0</v>
      </c>
      <c r="J30" s="83">
        <v>18734</v>
      </c>
      <c r="K30" s="183">
        <v>450</v>
      </c>
      <c r="L30" s="20" t="s">
        <v>57</v>
      </c>
    </row>
    <row r="31" spans="1:12" s="26" customFormat="1" ht="17.25" customHeight="1">
      <c r="A31" s="20" t="s">
        <v>58</v>
      </c>
      <c r="B31" s="70"/>
      <c r="C31" s="37">
        <v>39868</v>
      </c>
      <c r="D31" s="47"/>
      <c r="E31" s="35">
        <v>30896</v>
      </c>
      <c r="F31" s="82">
        <f t="shared" si="0"/>
        <v>0.7749573592856426</v>
      </c>
      <c r="G31" s="120"/>
      <c r="H31" s="121">
        <v>0</v>
      </c>
      <c r="I31" s="36">
        <v>0</v>
      </c>
      <c r="J31" s="83">
        <v>16883</v>
      </c>
      <c r="K31" s="183">
        <v>342</v>
      </c>
      <c r="L31" s="20" t="s">
        <v>58</v>
      </c>
    </row>
    <row r="32" spans="1:12" s="26" customFormat="1" ht="17.25" customHeight="1">
      <c r="A32" s="20" t="s">
        <v>59</v>
      </c>
      <c r="B32" s="70"/>
      <c r="C32" s="37">
        <v>34215</v>
      </c>
      <c r="D32" s="47"/>
      <c r="E32" s="35">
        <v>22280</v>
      </c>
      <c r="F32" s="82">
        <f t="shared" si="0"/>
        <v>0.6511763846266257</v>
      </c>
      <c r="G32" s="120"/>
      <c r="H32" s="121">
        <v>0</v>
      </c>
      <c r="I32" s="36">
        <v>0</v>
      </c>
      <c r="J32" s="83">
        <v>14009</v>
      </c>
      <c r="K32" s="183">
        <v>544</v>
      </c>
      <c r="L32" s="20" t="s">
        <v>59</v>
      </c>
    </row>
    <row r="33" spans="1:12" s="25" customFormat="1" ht="17.25" customHeight="1" thickBot="1">
      <c r="A33" s="76" t="s">
        <v>60</v>
      </c>
      <c r="B33" s="68">
        <v>91434</v>
      </c>
      <c r="C33" s="94">
        <f>SUM(C29:C32)</f>
        <v>388888</v>
      </c>
      <c r="D33" s="91">
        <f>C33/B33</f>
        <v>4.253209965658289</v>
      </c>
      <c r="E33" s="89">
        <f>SUM(E29:E32)</f>
        <v>201180</v>
      </c>
      <c r="F33" s="92">
        <f t="shared" si="0"/>
        <v>0.5173211824484171</v>
      </c>
      <c r="G33" s="92"/>
      <c r="H33" s="123">
        <f>SUM(H29:H32)</f>
        <v>0</v>
      </c>
      <c r="I33" s="124">
        <f>SUM(I29:I32)</f>
        <v>18837</v>
      </c>
      <c r="J33" s="125">
        <f>SUM(J29:J32)</f>
        <v>110714</v>
      </c>
      <c r="K33" s="126">
        <f>SUM(K29:K32)</f>
        <v>12865</v>
      </c>
      <c r="L33" s="76" t="s">
        <v>60</v>
      </c>
    </row>
    <row r="34" spans="1:12" s="26" customFormat="1" ht="17.25" customHeight="1">
      <c r="A34" s="22" t="s">
        <v>30</v>
      </c>
      <c r="B34" s="69"/>
      <c r="C34" s="96">
        <v>583051</v>
      </c>
      <c r="D34" s="43"/>
      <c r="E34" s="34">
        <v>394937</v>
      </c>
      <c r="F34" s="127">
        <f t="shared" si="0"/>
        <v>0.677362700689991</v>
      </c>
      <c r="G34" s="127"/>
      <c r="H34" s="128">
        <v>63463</v>
      </c>
      <c r="I34" s="129">
        <v>0</v>
      </c>
      <c r="J34" s="130">
        <v>216958</v>
      </c>
      <c r="K34" s="131">
        <v>1787</v>
      </c>
      <c r="L34" s="22" t="s">
        <v>30</v>
      </c>
    </row>
    <row r="35" spans="1:16" s="26" customFormat="1" ht="17.25" customHeight="1">
      <c r="A35" s="20" t="s">
        <v>101</v>
      </c>
      <c r="B35" s="70"/>
      <c r="C35" s="217" t="s">
        <v>123</v>
      </c>
      <c r="D35" s="140"/>
      <c r="E35" s="188" t="s">
        <v>123</v>
      </c>
      <c r="F35" s="132"/>
      <c r="G35" s="132"/>
      <c r="H35" s="188" t="s">
        <v>123</v>
      </c>
      <c r="I35" s="188" t="s">
        <v>123</v>
      </c>
      <c r="J35" s="187" t="s">
        <v>123</v>
      </c>
      <c r="K35" s="133">
        <v>288</v>
      </c>
      <c r="L35" s="20" t="s">
        <v>111</v>
      </c>
      <c r="P35" s="25"/>
    </row>
    <row r="36" spans="1:12" s="26" customFormat="1" ht="17.25" customHeight="1">
      <c r="A36" s="20" t="s">
        <v>33</v>
      </c>
      <c r="B36" s="70"/>
      <c r="C36" s="217"/>
      <c r="D36" s="140"/>
      <c r="E36" s="188"/>
      <c r="F36" s="132"/>
      <c r="G36" s="132"/>
      <c r="H36" s="188"/>
      <c r="I36" s="188"/>
      <c r="J36" s="187"/>
      <c r="K36" s="133">
        <v>139</v>
      </c>
      <c r="L36" s="20" t="s">
        <v>33</v>
      </c>
    </row>
    <row r="37" spans="1:12" s="26" customFormat="1" ht="17.25" customHeight="1">
      <c r="A37" s="20" t="s">
        <v>34</v>
      </c>
      <c r="B37" s="70"/>
      <c r="C37" s="217"/>
      <c r="D37" s="140"/>
      <c r="E37" s="188"/>
      <c r="F37" s="132"/>
      <c r="G37" s="132"/>
      <c r="H37" s="188"/>
      <c r="I37" s="188"/>
      <c r="J37" s="187"/>
      <c r="K37" s="133">
        <v>1584</v>
      </c>
      <c r="L37" s="20" t="s">
        <v>34</v>
      </c>
    </row>
    <row r="38" spans="1:12" s="26" customFormat="1" ht="17.25" customHeight="1">
      <c r="A38" s="20" t="s">
        <v>68</v>
      </c>
      <c r="B38" s="70"/>
      <c r="C38" s="217"/>
      <c r="D38" s="140"/>
      <c r="E38" s="188"/>
      <c r="F38" s="132"/>
      <c r="G38" s="132"/>
      <c r="H38" s="188"/>
      <c r="I38" s="188"/>
      <c r="J38" s="187"/>
      <c r="K38" s="133">
        <v>635</v>
      </c>
      <c r="L38" s="20" t="s">
        <v>112</v>
      </c>
    </row>
    <row r="39" spans="1:12" s="25" customFormat="1" ht="17.25" customHeight="1" thickBot="1">
      <c r="A39" s="76" t="s">
        <v>35</v>
      </c>
      <c r="B39" s="68">
        <v>133549</v>
      </c>
      <c r="C39" s="90">
        <f>SUM(C34:C38)</f>
        <v>583051</v>
      </c>
      <c r="D39" s="91">
        <f>C39/B39</f>
        <v>4.365820784880456</v>
      </c>
      <c r="E39" s="89">
        <f>SUM(E34:E38)</f>
        <v>394937</v>
      </c>
      <c r="F39" s="92">
        <f t="shared" si="0"/>
        <v>0.677362700689991</v>
      </c>
      <c r="G39" s="92"/>
      <c r="H39" s="123">
        <f>SUM(H34:H38)</f>
        <v>63463</v>
      </c>
      <c r="I39" s="124">
        <f>SUM(I34:I38)</f>
        <v>0</v>
      </c>
      <c r="J39" s="125">
        <f>SUM(J34:J38)</f>
        <v>216958</v>
      </c>
      <c r="K39" s="138">
        <f>SUM(K34:K38)</f>
        <v>4433</v>
      </c>
      <c r="L39" s="76" t="s">
        <v>35</v>
      </c>
    </row>
    <row r="40" spans="1:12" s="26" customFormat="1" ht="17.25" customHeight="1">
      <c r="A40" s="22" t="s">
        <v>71</v>
      </c>
      <c r="B40" s="69"/>
      <c r="C40" s="96">
        <v>535893</v>
      </c>
      <c r="D40" s="43"/>
      <c r="E40" s="34">
        <v>327979</v>
      </c>
      <c r="F40" s="127">
        <f t="shared" si="0"/>
        <v>0.6120232956952227</v>
      </c>
      <c r="G40" s="127"/>
      <c r="H40" s="135">
        <v>45040</v>
      </c>
      <c r="I40" s="48">
        <v>0</v>
      </c>
      <c r="J40" s="134">
        <v>87997</v>
      </c>
      <c r="K40" s="131" t="s">
        <v>85</v>
      </c>
      <c r="L40" s="22" t="s">
        <v>71</v>
      </c>
    </row>
    <row r="41" spans="1:12" s="26" customFormat="1" ht="17.25" customHeight="1">
      <c r="A41" s="20" t="s">
        <v>102</v>
      </c>
      <c r="B41" s="70"/>
      <c r="C41" s="37">
        <v>122694</v>
      </c>
      <c r="D41" s="47"/>
      <c r="E41" s="85">
        <v>86098</v>
      </c>
      <c r="F41" s="139">
        <f t="shared" si="0"/>
        <v>0.7017295059253101</v>
      </c>
      <c r="G41" s="139"/>
      <c r="H41" s="36">
        <v>0</v>
      </c>
      <c r="I41" s="136">
        <v>0</v>
      </c>
      <c r="J41" s="137">
        <v>35580</v>
      </c>
      <c r="K41" s="133" t="s">
        <v>85</v>
      </c>
      <c r="L41" s="20" t="s">
        <v>102</v>
      </c>
    </row>
    <row r="42" spans="1:12" s="26" customFormat="1" ht="17.25" customHeight="1">
      <c r="A42" s="20" t="s">
        <v>103</v>
      </c>
      <c r="B42" s="70"/>
      <c r="C42" s="37">
        <v>103196</v>
      </c>
      <c r="D42" s="47"/>
      <c r="E42" s="85">
        <v>65422</v>
      </c>
      <c r="F42" s="139">
        <f t="shared" si="0"/>
        <v>0.6339586805690143</v>
      </c>
      <c r="G42" s="139"/>
      <c r="H42" s="36">
        <v>0</v>
      </c>
      <c r="I42" s="136">
        <v>0</v>
      </c>
      <c r="J42" s="137">
        <v>29572</v>
      </c>
      <c r="K42" s="133" t="s">
        <v>85</v>
      </c>
      <c r="L42" s="20" t="s">
        <v>103</v>
      </c>
    </row>
    <row r="43" spans="1:12" s="26" customFormat="1" ht="17.25" customHeight="1">
      <c r="A43" s="20" t="s">
        <v>61</v>
      </c>
      <c r="B43" s="70"/>
      <c r="C43" s="37">
        <v>156104</v>
      </c>
      <c r="D43" s="47"/>
      <c r="E43" s="85">
        <v>97172</v>
      </c>
      <c r="F43" s="139">
        <f t="shared" si="0"/>
        <v>0.6224824475990366</v>
      </c>
      <c r="G43" s="139"/>
      <c r="H43" s="36">
        <v>0</v>
      </c>
      <c r="I43" s="136">
        <v>0</v>
      </c>
      <c r="J43" s="137">
        <v>38288</v>
      </c>
      <c r="K43" s="133" t="s">
        <v>85</v>
      </c>
      <c r="L43" s="20" t="s">
        <v>61</v>
      </c>
    </row>
    <row r="44" spans="1:12" s="26" customFormat="1" ht="17.25" customHeight="1">
      <c r="A44" s="20" t="s">
        <v>62</v>
      </c>
      <c r="B44" s="70"/>
      <c r="C44" s="37">
        <v>71297</v>
      </c>
      <c r="D44" s="47"/>
      <c r="E44" s="85">
        <v>46024</v>
      </c>
      <c r="F44" s="139">
        <f>E44/C44</f>
        <v>0.6455250571552801</v>
      </c>
      <c r="G44" s="139"/>
      <c r="H44" s="36">
        <v>0</v>
      </c>
      <c r="I44" s="136">
        <v>0</v>
      </c>
      <c r="J44" s="137">
        <v>22439</v>
      </c>
      <c r="K44" s="133" t="s">
        <v>85</v>
      </c>
      <c r="L44" s="20" t="s">
        <v>62</v>
      </c>
    </row>
    <row r="45" spans="1:12" s="26" customFormat="1" ht="17.25" customHeight="1">
      <c r="A45" s="20" t="s">
        <v>63</v>
      </c>
      <c r="B45" s="70"/>
      <c r="C45" s="37">
        <v>46032</v>
      </c>
      <c r="D45" s="47"/>
      <c r="E45" s="85">
        <v>36851</v>
      </c>
      <c r="F45" s="139">
        <f>E45/C45</f>
        <v>0.8005517900590893</v>
      </c>
      <c r="G45" s="139"/>
      <c r="H45" s="36">
        <v>0</v>
      </c>
      <c r="I45" s="136">
        <v>0</v>
      </c>
      <c r="J45" s="137">
        <v>15579</v>
      </c>
      <c r="K45" s="133" t="s">
        <v>85</v>
      </c>
      <c r="L45" s="20" t="s">
        <v>63</v>
      </c>
    </row>
    <row r="46" spans="1:12" s="26" customFormat="1" ht="17.25" customHeight="1">
      <c r="A46" s="20" t="s">
        <v>104</v>
      </c>
      <c r="B46" s="70"/>
      <c r="C46" s="37">
        <v>115735</v>
      </c>
      <c r="D46" s="47"/>
      <c r="E46" s="85">
        <v>82857</v>
      </c>
      <c r="F46" s="139">
        <f>E46/C46</f>
        <v>0.7159199896314857</v>
      </c>
      <c r="G46" s="139"/>
      <c r="H46" s="36">
        <v>0</v>
      </c>
      <c r="I46" s="136">
        <v>0</v>
      </c>
      <c r="J46" s="137">
        <v>29553</v>
      </c>
      <c r="K46" s="133" t="s">
        <v>85</v>
      </c>
      <c r="L46" s="20" t="s">
        <v>104</v>
      </c>
    </row>
    <row r="47" spans="1:12" s="25" customFormat="1" ht="17.25" customHeight="1" thickBot="1">
      <c r="A47" s="76" t="s">
        <v>88</v>
      </c>
      <c r="B47" s="68">
        <v>465402</v>
      </c>
      <c r="C47" s="94">
        <f>SUM(C40:C46)</f>
        <v>1150951</v>
      </c>
      <c r="D47" s="91">
        <f>C47/B47</f>
        <v>2.4730254704535004</v>
      </c>
      <c r="E47" s="89">
        <f>SUM(E40:E46)</f>
        <v>742403</v>
      </c>
      <c r="F47" s="92">
        <f t="shared" si="0"/>
        <v>0.6450344106743032</v>
      </c>
      <c r="G47" s="92"/>
      <c r="H47" s="88">
        <f>SUM(H40:H46)</f>
        <v>45040</v>
      </c>
      <c r="I47" s="86">
        <f>SUM(I40:I46)</f>
        <v>0</v>
      </c>
      <c r="J47" s="87">
        <f>SUM(J40:J46)</f>
        <v>259008</v>
      </c>
      <c r="K47" s="141" t="s">
        <v>85</v>
      </c>
      <c r="L47" s="76" t="s">
        <v>88</v>
      </c>
    </row>
    <row r="48" spans="1:12" s="26" customFormat="1" ht="17.25" customHeight="1" thickBot="1">
      <c r="A48" s="78" t="s">
        <v>5</v>
      </c>
      <c r="B48" s="72">
        <v>37862</v>
      </c>
      <c r="C48" s="109">
        <v>193091</v>
      </c>
      <c r="D48" s="117">
        <f>C48/B48</f>
        <v>5.099862659130527</v>
      </c>
      <c r="E48" s="110">
        <v>109166</v>
      </c>
      <c r="F48" s="111">
        <f t="shared" si="0"/>
        <v>0.5653603741241177</v>
      </c>
      <c r="G48" s="111"/>
      <c r="H48" s="116">
        <v>2911</v>
      </c>
      <c r="I48" s="113">
        <v>34959</v>
      </c>
      <c r="J48" s="114">
        <v>64154</v>
      </c>
      <c r="K48" s="108">
        <v>2507</v>
      </c>
      <c r="L48" s="78" t="s">
        <v>5</v>
      </c>
    </row>
    <row r="49" spans="1:12" s="26" customFormat="1" ht="17.25" customHeight="1">
      <c r="A49" s="22" t="s">
        <v>6</v>
      </c>
      <c r="B49" s="69"/>
      <c r="C49" s="96">
        <v>149851</v>
      </c>
      <c r="D49" s="43"/>
      <c r="E49" s="33">
        <v>70469</v>
      </c>
      <c r="F49" s="127">
        <f t="shared" si="0"/>
        <v>0.47026045872233085</v>
      </c>
      <c r="G49" s="127"/>
      <c r="H49" s="128">
        <v>2130</v>
      </c>
      <c r="I49" s="129">
        <v>0</v>
      </c>
      <c r="J49" s="130">
        <v>40517</v>
      </c>
      <c r="K49" s="131">
        <v>4025</v>
      </c>
      <c r="L49" s="22" t="s">
        <v>6</v>
      </c>
    </row>
    <row r="50" spans="1:12" s="26" customFormat="1" ht="17.25" customHeight="1">
      <c r="A50" s="20" t="s">
        <v>49</v>
      </c>
      <c r="B50" s="70"/>
      <c r="C50" s="37">
        <v>14970</v>
      </c>
      <c r="D50" s="47"/>
      <c r="E50" s="35">
        <v>11760</v>
      </c>
      <c r="F50" s="139">
        <f t="shared" si="0"/>
        <v>0.7855711422845691</v>
      </c>
      <c r="G50" s="139"/>
      <c r="H50" s="36">
        <v>0</v>
      </c>
      <c r="I50" s="136">
        <v>0</v>
      </c>
      <c r="J50" s="137">
        <v>5352</v>
      </c>
      <c r="K50" s="133">
        <v>343</v>
      </c>
      <c r="L50" s="20" t="s">
        <v>49</v>
      </c>
    </row>
    <row r="51" spans="1:12" s="26" customFormat="1" ht="17.25" customHeight="1">
      <c r="A51" s="20" t="s">
        <v>50</v>
      </c>
      <c r="B51" s="70"/>
      <c r="C51" s="37">
        <v>14892</v>
      </c>
      <c r="D51" s="47"/>
      <c r="E51" s="35">
        <v>13134</v>
      </c>
      <c r="F51" s="139">
        <f t="shared" si="0"/>
        <v>0.8819500402900886</v>
      </c>
      <c r="G51" s="139"/>
      <c r="H51" s="36">
        <v>0</v>
      </c>
      <c r="I51" s="136">
        <v>0</v>
      </c>
      <c r="J51" s="137">
        <v>5880</v>
      </c>
      <c r="K51" s="133">
        <v>92</v>
      </c>
      <c r="L51" s="20" t="s">
        <v>50</v>
      </c>
    </row>
    <row r="52" spans="1:12" s="26" customFormat="1" ht="17.25" customHeight="1">
      <c r="A52" s="20" t="s">
        <v>51</v>
      </c>
      <c r="B52" s="70"/>
      <c r="C52" s="37">
        <v>19058</v>
      </c>
      <c r="D52" s="47"/>
      <c r="E52" s="35">
        <v>16886</v>
      </c>
      <c r="F52" s="139">
        <f t="shared" si="0"/>
        <v>0.8860321124986882</v>
      </c>
      <c r="G52" s="139"/>
      <c r="H52" s="36">
        <v>0</v>
      </c>
      <c r="I52" s="136">
        <v>0</v>
      </c>
      <c r="J52" s="137">
        <v>8860</v>
      </c>
      <c r="K52" s="133">
        <v>404</v>
      </c>
      <c r="L52" s="20" t="s">
        <v>51</v>
      </c>
    </row>
    <row r="53" spans="1:12" s="26" customFormat="1" ht="17.25" customHeight="1">
      <c r="A53" s="20" t="s">
        <v>52</v>
      </c>
      <c r="B53" s="70"/>
      <c r="C53" s="37">
        <v>16464</v>
      </c>
      <c r="D53" s="47"/>
      <c r="E53" s="35">
        <v>13594</v>
      </c>
      <c r="F53" s="139">
        <f t="shared" si="0"/>
        <v>0.8256802721088435</v>
      </c>
      <c r="G53" s="139"/>
      <c r="H53" s="36">
        <v>0</v>
      </c>
      <c r="I53" s="136">
        <v>0</v>
      </c>
      <c r="J53" s="137">
        <v>7937</v>
      </c>
      <c r="K53" s="133">
        <v>905</v>
      </c>
      <c r="L53" s="20" t="s">
        <v>52</v>
      </c>
    </row>
    <row r="54" spans="1:12" s="26" customFormat="1" ht="17.25" customHeight="1">
      <c r="A54" s="20" t="s">
        <v>53</v>
      </c>
      <c r="B54" s="70"/>
      <c r="C54" s="37">
        <v>17355</v>
      </c>
      <c r="D54" s="47"/>
      <c r="E54" s="35">
        <v>14994</v>
      </c>
      <c r="F54" s="139">
        <f t="shared" si="0"/>
        <v>0.8639585133967157</v>
      </c>
      <c r="G54" s="139"/>
      <c r="H54" s="36">
        <v>0</v>
      </c>
      <c r="I54" s="136">
        <v>0</v>
      </c>
      <c r="J54" s="137">
        <v>7638</v>
      </c>
      <c r="K54" s="133">
        <v>990</v>
      </c>
      <c r="L54" s="20" t="s">
        <v>53</v>
      </c>
    </row>
    <row r="55" spans="1:12" s="26" customFormat="1" ht="17.25" customHeight="1">
      <c r="A55" s="20" t="s">
        <v>54</v>
      </c>
      <c r="B55" s="70"/>
      <c r="C55" s="37">
        <v>30852</v>
      </c>
      <c r="D55" s="47"/>
      <c r="E55" s="35">
        <v>24465</v>
      </c>
      <c r="F55" s="139">
        <f>E55/C55</f>
        <v>0.7929793854531311</v>
      </c>
      <c r="G55" s="139"/>
      <c r="H55" s="36">
        <v>0</v>
      </c>
      <c r="I55" s="136">
        <v>0</v>
      </c>
      <c r="J55" s="137">
        <v>12719</v>
      </c>
      <c r="K55" s="133">
        <v>405</v>
      </c>
      <c r="L55" s="20" t="s">
        <v>54</v>
      </c>
    </row>
    <row r="56" spans="1:12" s="26" customFormat="1" ht="17.25" customHeight="1">
      <c r="A56" s="20" t="s">
        <v>55</v>
      </c>
      <c r="B56" s="70"/>
      <c r="C56" s="37">
        <v>27699</v>
      </c>
      <c r="D56" s="47"/>
      <c r="E56" s="35">
        <v>17097</v>
      </c>
      <c r="F56" s="139">
        <f t="shared" si="0"/>
        <v>0.6172424997292321</v>
      </c>
      <c r="G56" s="139"/>
      <c r="H56" s="36">
        <v>0</v>
      </c>
      <c r="I56" s="136">
        <v>0</v>
      </c>
      <c r="J56" s="137">
        <v>14884</v>
      </c>
      <c r="K56" s="133">
        <v>361</v>
      </c>
      <c r="L56" s="20" t="s">
        <v>55</v>
      </c>
    </row>
    <row r="57" spans="1:12" s="25" customFormat="1" ht="17.25" customHeight="1" thickBot="1">
      <c r="A57" s="76" t="s">
        <v>56</v>
      </c>
      <c r="B57" s="68">
        <v>50940</v>
      </c>
      <c r="C57" s="94">
        <f>SUM(C49:C56)</f>
        <v>291141</v>
      </c>
      <c r="D57" s="91">
        <f>C57/B57</f>
        <v>5.715371024734982</v>
      </c>
      <c r="E57" s="89">
        <f>SUM(E49:E56)</f>
        <v>182399</v>
      </c>
      <c r="F57" s="92">
        <f>E57/C57</f>
        <v>0.6264971268217118</v>
      </c>
      <c r="G57" s="92"/>
      <c r="H57" s="88">
        <f>SUM(H49:H56)</f>
        <v>2130</v>
      </c>
      <c r="I57" s="86">
        <f>SUM(I49:I56)</f>
        <v>0</v>
      </c>
      <c r="J57" s="87">
        <f>SUM(J49:J56)</f>
        <v>103787</v>
      </c>
      <c r="K57" s="93">
        <f>SUM(K49:K56)</f>
        <v>7525</v>
      </c>
      <c r="L57" s="76" t="s">
        <v>56</v>
      </c>
    </row>
    <row r="58" spans="1:12" s="25" customFormat="1" ht="12" customHeight="1">
      <c r="A58" s="122" t="s">
        <v>122</v>
      </c>
      <c r="B58" s="122"/>
      <c r="C58" s="122"/>
      <c r="D58" s="122"/>
      <c r="E58" s="122"/>
      <c r="F58" s="122"/>
      <c r="G58" s="84"/>
      <c r="H58" s="220" t="s">
        <v>107</v>
      </c>
      <c r="I58" s="220"/>
      <c r="J58" s="220"/>
      <c r="K58" s="220"/>
      <c r="L58" s="220"/>
    </row>
    <row r="59" spans="1:12" s="25" customFormat="1" ht="12" customHeight="1">
      <c r="A59" s="79" t="s">
        <v>128</v>
      </c>
      <c r="B59" s="79"/>
      <c r="C59" s="79"/>
      <c r="D59" s="79"/>
      <c r="E59" s="79"/>
      <c r="F59" s="79"/>
      <c r="G59" s="84"/>
      <c r="H59" s="79" t="s">
        <v>124</v>
      </c>
      <c r="I59" s="79"/>
      <c r="J59" s="79"/>
      <c r="K59" s="79"/>
      <c r="L59" s="79"/>
    </row>
    <row r="60" spans="1:12" s="12" customFormat="1" ht="12" customHeight="1" thickBot="1">
      <c r="A60" s="218" t="s">
        <v>121</v>
      </c>
      <c r="B60" s="218"/>
      <c r="C60" s="218"/>
      <c r="D60" s="218"/>
      <c r="E60" s="218"/>
      <c r="F60" s="218"/>
      <c r="G60" s="15"/>
      <c r="H60" s="219" t="s">
        <v>125</v>
      </c>
      <c r="I60" s="219"/>
      <c r="J60" s="219"/>
      <c r="K60" s="219"/>
      <c r="L60" s="219"/>
    </row>
    <row r="61" spans="1:12" ht="17.25" customHeight="1">
      <c r="A61" s="22" t="s">
        <v>7</v>
      </c>
      <c r="B61" s="69"/>
      <c r="C61" s="143">
        <v>92627</v>
      </c>
      <c r="D61" s="43"/>
      <c r="E61" s="33">
        <v>60600</v>
      </c>
      <c r="F61" s="127">
        <f>E61/C61</f>
        <v>0.6542368855733209</v>
      </c>
      <c r="G61" s="127"/>
      <c r="H61" s="128">
        <v>0</v>
      </c>
      <c r="I61" s="129">
        <v>0</v>
      </c>
      <c r="J61" s="130">
        <v>20683</v>
      </c>
      <c r="K61" s="131">
        <v>187</v>
      </c>
      <c r="L61" s="22" t="s">
        <v>7</v>
      </c>
    </row>
    <row r="62" spans="1:12" ht="17.25" customHeight="1">
      <c r="A62" s="20" t="s">
        <v>37</v>
      </c>
      <c r="B62" s="70"/>
      <c r="C62" s="144">
        <v>10360</v>
      </c>
      <c r="D62" s="47"/>
      <c r="E62" s="35">
        <v>10348</v>
      </c>
      <c r="F62" s="139">
        <f t="shared" si="0"/>
        <v>0.9988416988416988</v>
      </c>
      <c r="G62" s="139"/>
      <c r="H62" s="36">
        <v>0</v>
      </c>
      <c r="I62" s="136">
        <v>0</v>
      </c>
      <c r="J62" s="137">
        <v>2246</v>
      </c>
      <c r="K62" s="145">
        <v>20</v>
      </c>
      <c r="L62" s="20" t="s">
        <v>37</v>
      </c>
    </row>
    <row r="63" spans="1:12" ht="17.25" customHeight="1">
      <c r="A63" s="20" t="s">
        <v>38</v>
      </c>
      <c r="B63" s="70"/>
      <c r="C63" s="144">
        <v>22036</v>
      </c>
      <c r="D63" s="47"/>
      <c r="E63" s="35">
        <v>17622</v>
      </c>
      <c r="F63" s="139">
        <f t="shared" si="0"/>
        <v>0.7996914140497368</v>
      </c>
      <c r="G63" s="139"/>
      <c r="H63" s="36">
        <v>0</v>
      </c>
      <c r="I63" s="136">
        <v>0</v>
      </c>
      <c r="J63" s="137">
        <v>7641</v>
      </c>
      <c r="K63" s="145">
        <v>0</v>
      </c>
      <c r="L63" s="20" t="s">
        <v>38</v>
      </c>
    </row>
    <row r="64" spans="1:12" ht="17.25" customHeight="1">
      <c r="A64" s="20" t="s">
        <v>39</v>
      </c>
      <c r="B64" s="70"/>
      <c r="C64" s="144">
        <v>5881</v>
      </c>
      <c r="D64" s="47"/>
      <c r="E64" s="35">
        <v>5881</v>
      </c>
      <c r="F64" s="139">
        <f t="shared" si="0"/>
        <v>1</v>
      </c>
      <c r="G64" s="139"/>
      <c r="H64" s="36">
        <v>0</v>
      </c>
      <c r="I64" s="136">
        <v>0</v>
      </c>
      <c r="J64" s="137">
        <v>1940</v>
      </c>
      <c r="K64" s="145">
        <v>2</v>
      </c>
      <c r="L64" s="20" t="s">
        <v>39</v>
      </c>
    </row>
    <row r="65" spans="1:12" ht="17.25" customHeight="1">
      <c r="A65" s="20" t="s">
        <v>40</v>
      </c>
      <c r="B65" s="70"/>
      <c r="C65" s="144">
        <v>11693</v>
      </c>
      <c r="D65" s="47"/>
      <c r="E65" s="35">
        <v>11693</v>
      </c>
      <c r="F65" s="139">
        <f t="shared" si="0"/>
        <v>1</v>
      </c>
      <c r="G65" s="139"/>
      <c r="H65" s="36">
        <v>0</v>
      </c>
      <c r="I65" s="136">
        <v>0</v>
      </c>
      <c r="J65" s="137">
        <v>3526</v>
      </c>
      <c r="K65" s="145">
        <v>212</v>
      </c>
      <c r="L65" s="20" t="s">
        <v>40</v>
      </c>
    </row>
    <row r="66" spans="1:12" ht="17.25" customHeight="1">
      <c r="A66" s="20" t="s">
        <v>41</v>
      </c>
      <c r="B66" s="70"/>
      <c r="C66" s="144">
        <v>21363</v>
      </c>
      <c r="D66" s="47"/>
      <c r="E66" s="35">
        <v>21363</v>
      </c>
      <c r="F66" s="139">
        <f t="shared" si="0"/>
        <v>1</v>
      </c>
      <c r="G66" s="139"/>
      <c r="H66" s="36">
        <v>0</v>
      </c>
      <c r="I66" s="136">
        <v>0</v>
      </c>
      <c r="J66" s="137">
        <v>4304</v>
      </c>
      <c r="K66" s="145">
        <v>0</v>
      </c>
      <c r="L66" s="20" t="s">
        <v>41</v>
      </c>
    </row>
    <row r="67" spans="1:12" ht="17.25" customHeight="1">
      <c r="A67" s="20" t="s">
        <v>36</v>
      </c>
      <c r="B67" s="70"/>
      <c r="C67" s="144">
        <v>8360</v>
      </c>
      <c r="D67" s="47"/>
      <c r="E67" s="35">
        <v>8360</v>
      </c>
      <c r="F67" s="139">
        <f>E67/C67</f>
        <v>1</v>
      </c>
      <c r="G67" s="139"/>
      <c r="H67" s="36">
        <v>0</v>
      </c>
      <c r="I67" s="136">
        <v>0</v>
      </c>
      <c r="J67" s="137">
        <v>969</v>
      </c>
      <c r="K67" s="145">
        <v>0</v>
      </c>
      <c r="L67" s="20" t="s">
        <v>36</v>
      </c>
    </row>
    <row r="68" spans="1:12" s="12" customFormat="1" ht="17.25" customHeight="1" thickBot="1">
      <c r="A68" s="76" t="s">
        <v>42</v>
      </c>
      <c r="B68" s="68">
        <v>33862</v>
      </c>
      <c r="C68" s="90">
        <f>SUM(C61:C67)</f>
        <v>172320</v>
      </c>
      <c r="D68" s="91">
        <f>C68/B68</f>
        <v>5.088890201405706</v>
      </c>
      <c r="E68" s="89">
        <f>SUM(E61:E67)</f>
        <v>135867</v>
      </c>
      <c r="F68" s="92">
        <f aca="true" t="shared" si="1" ref="F68:F77">E68/C68</f>
        <v>0.7884575208913649</v>
      </c>
      <c r="G68" s="92"/>
      <c r="H68" s="123">
        <f>SUM(H61:H67)</f>
        <v>0</v>
      </c>
      <c r="I68" s="124">
        <f>SUM(I61:I67)</f>
        <v>0</v>
      </c>
      <c r="J68" s="125">
        <f>SUM(J61:J67)</f>
        <v>41309</v>
      </c>
      <c r="K68" s="93">
        <f>SUM(K61:K67)</f>
        <v>421</v>
      </c>
      <c r="L68" s="76" t="s">
        <v>42</v>
      </c>
    </row>
    <row r="69" spans="1:12" ht="17.25" customHeight="1" thickBot="1">
      <c r="A69" s="78" t="s">
        <v>8</v>
      </c>
      <c r="B69" s="69">
        <v>26590</v>
      </c>
      <c r="C69" s="146">
        <v>140447</v>
      </c>
      <c r="D69" s="117">
        <f>C69/B69</f>
        <v>5.28194810078977</v>
      </c>
      <c r="E69" s="110">
        <v>64577</v>
      </c>
      <c r="F69" s="111">
        <f t="shared" si="1"/>
        <v>0.459796222062415</v>
      </c>
      <c r="G69" s="111"/>
      <c r="H69" s="112">
        <v>0</v>
      </c>
      <c r="I69" s="147">
        <v>233</v>
      </c>
      <c r="J69" s="148">
        <v>43585</v>
      </c>
      <c r="K69" s="108">
        <v>3424</v>
      </c>
      <c r="L69" s="78" t="s">
        <v>8</v>
      </c>
    </row>
    <row r="70" spans="1:12" ht="17.25" customHeight="1">
      <c r="A70" s="22" t="s">
        <v>9</v>
      </c>
      <c r="B70" s="69"/>
      <c r="C70" s="143">
        <v>336010</v>
      </c>
      <c r="D70" s="43"/>
      <c r="E70" s="33">
        <v>213350</v>
      </c>
      <c r="F70" s="127">
        <f t="shared" si="1"/>
        <v>0.6349513407339067</v>
      </c>
      <c r="G70" s="127"/>
      <c r="H70" s="128">
        <v>49897</v>
      </c>
      <c r="I70" s="129">
        <v>3992</v>
      </c>
      <c r="J70" s="130">
        <v>127583</v>
      </c>
      <c r="K70" s="131">
        <v>17425</v>
      </c>
      <c r="L70" s="22" t="s">
        <v>9</v>
      </c>
    </row>
    <row r="71" spans="1:12" ht="17.25" customHeight="1">
      <c r="A71" s="20" t="s">
        <v>74</v>
      </c>
      <c r="B71" s="70"/>
      <c r="C71" s="144">
        <v>90020</v>
      </c>
      <c r="D71" s="47"/>
      <c r="E71" s="35">
        <v>65688</v>
      </c>
      <c r="F71" s="139">
        <f t="shared" si="1"/>
        <v>0.7297045101088647</v>
      </c>
      <c r="G71" s="139"/>
      <c r="H71" s="36">
        <v>0</v>
      </c>
      <c r="I71" s="136">
        <v>0</v>
      </c>
      <c r="J71" s="137">
        <v>36527</v>
      </c>
      <c r="K71" s="133">
        <v>3081</v>
      </c>
      <c r="L71" s="20" t="s">
        <v>114</v>
      </c>
    </row>
    <row r="72" spans="1:12" ht="17.25" customHeight="1">
      <c r="A72" s="20" t="s">
        <v>64</v>
      </c>
      <c r="B72" s="70"/>
      <c r="C72" s="144">
        <v>158831</v>
      </c>
      <c r="D72" s="47"/>
      <c r="E72" s="35">
        <v>90867</v>
      </c>
      <c r="F72" s="139">
        <f t="shared" si="1"/>
        <v>0.5720986457303675</v>
      </c>
      <c r="G72" s="139"/>
      <c r="H72" s="36">
        <v>25647</v>
      </c>
      <c r="I72" s="136">
        <v>0</v>
      </c>
      <c r="J72" s="137">
        <v>61450</v>
      </c>
      <c r="K72" s="133">
        <v>11394</v>
      </c>
      <c r="L72" s="20" t="s">
        <v>64</v>
      </c>
    </row>
    <row r="73" spans="1:12" ht="17.25" customHeight="1">
      <c r="A73" s="20" t="s">
        <v>69</v>
      </c>
      <c r="B73" s="70"/>
      <c r="C73" s="144">
        <v>28222</v>
      </c>
      <c r="D73" s="47"/>
      <c r="E73" s="35">
        <v>21478</v>
      </c>
      <c r="F73" s="139">
        <f>E73/C73</f>
        <v>0.7610374884841613</v>
      </c>
      <c r="G73" s="139"/>
      <c r="H73" s="36">
        <v>0</v>
      </c>
      <c r="I73" s="136">
        <v>0</v>
      </c>
      <c r="J73" s="137">
        <v>10506</v>
      </c>
      <c r="K73" s="133">
        <v>465</v>
      </c>
      <c r="L73" s="20" t="s">
        <v>69</v>
      </c>
    </row>
    <row r="74" spans="1:12" ht="17.25" customHeight="1">
      <c r="A74" s="20" t="s">
        <v>70</v>
      </c>
      <c r="B74" s="70"/>
      <c r="C74" s="144">
        <v>16897</v>
      </c>
      <c r="D74" s="47"/>
      <c r="E74" s="35">
        <v>11996</v>
      </c>
      <c r="F74" s="139">
        <f>E74/C74</f>
        <v>0.7099485115701012</v>
      </c>
      <c r="G74" s="139"/>
      <c r="H74" s="36">
        <v>0</v>
      </c>
      <c r="I74" s="136">
        <v>0</v>
      </c>
      <c r="J74" s="137">
        <v>4320</v>
      </c>
      <c r="K74" s="133">
        <v>778</v>
      </c>
      <c r="L74" s="20" t="s">
        <v>70</v>
      </c>
    </row>
    <row r="75" spans="1:12" ht="17.25" customHeight="1">
      <c r="A75" s="20" t="s">
        <v>65</v>
      </c>
      <c r="B75" s="70"/>
      <c r="C75" s="144">
        <v>56448</v>
      </c>
      <c r="D75" s="47"/>
      <c r="E75" s="35">
        <v>44937</v>
      </c>
      <c r="F75" s="139">
        <f>E75/C75</f>
        <v>0.7960778061224489</v>
      </c>
      <c r="G75" s="139"/>
      <c r="H75" s="36">
        <v>0</v>
      </c>
      <c r="I75" s="136">
        <v>0</v>
      </c>
      <c r="J75" s="137">
        <v>33079</v>
      </c>
      <c r="K75" s="133">
        <v>3241</v>
      </c>
      <c r="L75" s="20" t="s">
        <v>113</v>
      </c>
    </row>
    <row r="76" spans="1:12" ht="17.25" customHeight="1">
      <c r="A76" s="20" t="s">
        <v>66</v>
      </c>
      <c r="B76" s="70"/>
      <c r="C76" s="144">
        <v>41638</v>
      </c>
      <c r="D76" s="47"/>
      <c r="E76" s="35">
        <v>26120</v>
      </c>
      <c r="F76" s="139">
        <f>E76/C76</f>
        <v>0.6273115903741774</v>
      </c>
      <c r="G76" s="139"/>
      <c r="H76" s="36">
        <v>0</v>
      </c>
      <c r="I76" s="136">
        <v>0</v>
      </c>
      <c r="J76" s="137">
        <v>11840</v>
      </c>
      <c r="K76" s="133">
        <v>5382</v>
      </c>
      <c r="L76" s="20" t="s">
        <v>66</v>
      </c>
    </row>
    <row r="77" spans="1:12" s="12" customFormat="1" ht="17.25" customHeight="1" thickBot="1">
      <c r="A77" s="76" t="s">
        <v>10</v>
      </c>
      <c r="B77" s="68">
        <v>188966</v>
      </c>
      <c r="C77" s="150">
        <f>SUM(C70:C76)</f>
        <v>728066</v>
      </c>
      <c r="D77" s="91">
        <f>C77/B77</f>
        <v>3.852894171438248</v>
      </c>
      <c r="E77" s="149">
        <f>SUM(E70:E76)</f>
        <v>474436</v>
      </c>
      <c r="F77" s="92">
        <f t="shared" si="1"/>
        <v>0.6516387250606401</v>
      </c>
      <c r="G77" s="92"/>
      <c r="H77" s="123">
        <f>SUM(H70:H76)</f>
        <v>75544</v>
      </c>
      <c r="I77" s="124">
        <f>SUM(I70:I76)</f>
        <v>3992</v>
      </c>
      <c r="J77" s="125">
        <f>SUM(J70:J76)</f>
        <v>285305</v>
      </c>
      <c r="K77" s="151">
        <f>SUM(K70:K76)</f>
        <v>41766</v>
      </c>
      <c r="L77" s="76" t="s">
        <v>10</v>
      </c>
    </row>
    <row r="78" spans="1:12" ht="17.25" customHeight="1">
      <c r="A78" s="22" t="s">
        <v>11</v>
      </c>
      <c r="B78" s="69"/>
      <c r="C78" s="143">
        <v>252049</v>
      </c>
      <c r="D78" s="43"/>
      <c r="E78" s="33">
        <v>126736</v>
      </c>
      <c r="F78" s="139">
        <f>E78/C78</f>
        <v>0.5028228638082277</v>
      </c>
      <c r="G78" s="127"/>
      <c r="H78" s="128">
        <v>0</v>
      </c>
      <c r="I78" s="129">
        <v>0</v>
      </c>
      <c r="J78" s="130">
        <v>71173</v>
      </c>
      <c r="K78" s="131">
        <v>3668</v>
      </c>
      <c r="L78" s="22" t="s">
        <v>11</v>
      </c>
    </row>
    <row r="79" spans="1:12" ht="17.25" customHeight="1">
      <c r="A79" s="20" t="s">
        <v>31</v>
      </c>
      <c r="B79" s="70"/>
      <c r="C79" s="144">
        <v>158258</v>
      </c>
      <c r="D79" s="47"/>
      <c r="E79" s="35">
        <v>87779</v>
      </c>
      <c r="F79" s="139">
        <f>E79/C79</f>
        <v>0.5546575844507071</v>
      </c>
      <c r="G79" s="139"/>
      <c r="H79" s="36">
        <v>6188</v>
      </c>
      <c r="I79" s="136">
        <v>15299</v>
      </c>
      <c r="J79" s="137">
        <v>57313</v>
      </c>
      <c r="K79" s="133">
        <v>2380</v>
      </c>
      <c r="L79" s="20" t="s">
        <v>31</v>
      </c>
    </row>
    <row r="80" spans="1:12" ht="17.25" customHeight="1">
      <c r="A80" s="20" t="s">
        <v>89</v>
      </c>
      <c r="B80" s="70"/>
      <c r="C80" s="144">
        <v>43645</v>
      </c>
      <c r="D80" s="47"/>
      <c r="E80" s="35">
        <v>36616</v>
      </c>
      <c r="F80" s="139">
        <f>E80/C80</f>
        <v>0.8389506243555963</v>
      </c>
      <c r="G80" s="139"/>
      <c r="H80" s="36">
        <v>0</v>
      </c>
      <c r="I80" s="136">
        <v>0</v>
      </c>
      <c r="J80" s="137">
        <v>14508</v>
      </c>
      <c r="K80" s="133">
        <v>1547</v>
      </c>
      <c r="L80" s="20" t="s">
        <v>89</v>
      </c>
    </row>
    <row r="81" spans="1:12" s="12" customFormat="1" ht="17.25" customHeight="1" thickBot="1">
      <c r="A81" s="76" t="s">
        <v>32</v>
      </c>
      <c r="B81" s="68">
        <v>116999</v>
      </c>
      <c r="C81" s="90">
        <f>SUM(C78:C80)</f>
        <v>453952</v>
      </c>
      <c r="D81" s="91">
        <f>C81/B81</f>
        <v>3.879964786023812</v>
      </c>
      <c r="E81" s="89">
        <f>SUM(E78:E80)</f>
        <v>251131</v>
      </c>
      <c r="F81" s="92">
        <f aca="true" t="shared" si="2" ref="F81:F96">E81/C81</f>
        <v>0.5532104715917101</v>
      </c>
      <c r="G81" s="92"/>
      <c r="H81" s="123">
        <f>SUM(H78:H80)</f>
        <v>6188</v>
      </c>
      <c r="I81" s="124">
        <f>SUM(I78:I80)</f>
        <v>15299</v>
      </c>
      <c r="J81" s="125">
        <f>SUM(J78:J80)</f>
        <v>142994</v>
      </c>
      <c r="K81" s="93">
        <f>SUM(K78:K80)</f>
        <v>7595</v>
      </c>
      <c r="L81" s="76" t="s">
        <v>32</v>
      </c>
    </row>
    <row r="82" spans="1:12" ht="17.25" customHeight="1">
      <c r="A82" s="22" t="s">
        <v>44</v>
      </c>
      <c r="B82" s="69"/>
      <c r="C82" s="143">
        <v>72854</v>
      </c>
      <c r="D82" s="43"/>
      <c r="E82" s="33">
        <v>70498</v>
      </c>
      <c r="F82" s="44">
        <f t="shared" si="2"/>
        <v>0.9676613500974551</v>
      </c>
      <c r="G82" s="44"/>
      <c r="H82" s="128">
        <v>0</v>
      </c>
      <c r="I82" s="129">
        <v>0</v>
      </c>
      <c r="J82" s="130">
        <v>24817</v>
      </c>
      <c r="K82" s="131">
        <v>2282</v>
      </c>
      <c r="L82" s="22" t="s">
        <v>44</v>
      </c>
    </row>
    <row r="83" spans="1:12" ht="17.25" customHeight="1">
      <c r="A83" s="20" t="s">
        <v>76</v>
      </c>
      <c r="B83" s="70"/>
      <c r="C83" s="144">
        <v>13746</v>
      </c>
      <c r="D83" s="47"/>
      <c r="E83" s="35">
        <v>13588</v>
      </c>
      <c r="F83" s="82">
        <f t="shared" si="2"/>
        <v>0.9885057471264368</v>
      </c>
      <c r="G83" s="82"/>
      <c r="H83" s="36">
        <v>0</v>
      </c>
      <c r="I83" s="136">
        <v>0</v>
      </c>
      <c r="J83" s="137">
        <v>5417</v>
      </c>
      <c r="K83" s="133">
        <v>371</v>
      </c>
      <c r="L83" s="20" t="s">
        <v>76</v>
      </c>
    </row>
    <row r="84" spans="1:12" ht="17.25" customHeight="1">
      <c r="A84" s="20" t="s">
        <v>77</v>
      </c>
      <c r="B84" s="70"/>
      <c r="C84" s="144">
        <v>16448</v>
      </c>
      <c r="D84" s="47"/>
      <c r="E84" s="35">
        <v>16155</v>
      </c>
      <c r="F84" s="82">
        <f t="shared" si="2"/>
        <v>0.9821862840466926</v>
      </c>
      <c r="G84" s="82"/>
      <c r="H84" s="36">
        <v>0</v>
      </c>
      <c r="I84" s="136">
        <v>0</v>
      </c>
      <c r="J84" s="137">
        <v>9310</v>
      </c>
      <c r="K84" s="133">
        <v>732</v>
      </c>
      <c r="L84" s="20" t="s">
        <v>77</v>
      </c>
    </row>
    <row r="85" spans="1:12" ht="17.25" customHeight="1">
      <c r="A85" s="20" t="s">
        <v>78</v>
      </c>
      <c r="B85" s="70"/>
      <c r="C85" s="144">
        <v>36836</v>
      </c>
      <c r="D85" s="47"/>
      <c r="E85" s="35">
        <v>32103</v>
      </c>
      <c r="F85" s="82">
        <f t="shared" si="2"/>
        <v>0.871511564773591</v>
      </c>
      <c r="G85" s="82"/>
      <c r="H85" s="36">
        <v>0</v>
      </c>
      <c r="I85" s="136">
        <v>0</v>
      </c>
      <c r="J85" s="137">
        <v>13016</v>
      </c>
      <c r="K85" s="133">
        <v>1515</v>
      </c>
      <c r="L85" s="20" t="s">
        <v>78</v>
      </c>
    </row>
    <row r="86" spans="1:12" ht="17.25" customHeight="1">
      <c r="A86" s="20" t="s">
        <v>79</v>
      </c>
      <c r="B86" s="70"/>
      <c r="C86" s="144">
        <v>33948</v>
      </c>
      <c r="D86" s="47"/>
      <c r="E86" s="35">
        <v>32247</v>
      </c>
      <c r="F86" s="82">
        <f t="shared" si="2"/>
        <v>0.9498939554612937</v>
      </c>
      <c r="G86" s="82"/>
      <c r="H86" s="36">
        <v>0</v>
      </c>
      <c r="I86" s="136">
        <v>0</v>
      </c>
      <c r="J86" s="137">
        <v>12005</v>
      </c>
      <c r="K86" s="133">
        <v>293</v>
      </c>
      <c r="L86" s="20" t="s">
        <v>79</v>
      </c>
    </row>
    <row r="87" spans="1:12" ht="17.25" customHeight="1">
      <c r="A87" s="20" t="s">
        <v>80</v>
      </c>
      <c r="B87" s="70"/>
      <c r="C87" s="144">
        <v>17475</v>
      </c>
      <c r="D87" s="47"/>
      <c r="E87" s="35">
        <v>17445</v>
      </c>
      <c r="F87" s="82">
        <f t="shared" si="2"/>
        <v>0.9982832618025751</v>
      </c>
      <c r="G87" s="82"/>
      <c r="H87" s="36">
        <v>0</v>
      </c>
      <c r="I87" s="136">
        <v>0</v>
      </c>
      <c r="J87" s="137">
        <v>7028</v>
      </c>
      <c r="K87" s="133">
        <v>126</v>
      </c>
      <c r="L87" s="20" t="s">
        <v>80</v>
      </c>
    </row>
    <row r="88" spans="1:12" s="12" customFormat="1" ht="17.25" customHeight="1" thickBot="1">
      <c r="A88" s="77" t="s">
        <v>43</v>
      </c>
      <c r="B88" s="70">
        <v>27889</v>
      </c>
      <c r="C88" s="152">
        <f>SUM(C82:C87)</f>
        <v>191307</v>
      </c>
      <c r="D88" s="102">
        <f>C88/B88</f>
        <v>6.859586216787981</v>
      </c>
      <c r="E88" s="99">
        <f>SUM(E82:E87)</f>
        <v>182036</v>
      </c>
      <c r="F88" s="103">
        <f t="shared" si="2"/>
        <v>0.9515386263963159</v>
      </c>
      <c r="G88" s="103"/>
      <c r="H88" s="142">
        <f>SUM(H82:H87)</f>
        <v>0</v>
      </c>
      <c r="I88" s="100">
        <f>SUM(I82:I87)</f>
        <v>0</v>
      </c>
      <c r="J88" s="153">
        <f>SUM(J82:J87)</f>
        <v>71593</v>
      </c>
      <c r="K88" s="107">
        <f>SUM(K82:K87)</f>
        <v>5319</v>
      </c>
      <c r="L88" s="77" t="s">
        <v>43</v>
      </c>
    </row>
    <row r="89" spans="1:12" ht="17.25" customHeight="1">
      <c r="A89" s="22" t="s">
        <v>20</v>
      </c>
      <c r="B89" s="69"/>
      <c r="C89" s="143">
        <v>53997</v>
      </c>
      <c r="D89" s="43"/>
      <c r="E89" s="33">
        <v>37063</v>
      </c>
      <c r="F89" s="44">
        <f t="shared" si="2"/>
        <v>0.6863899846287757</v>
      </c>
      <c r="G89" s="44"/>
      <c r="H89" s="97">
        <v>0</v>
      </c>
      <c r="I89" s="98">
        <v>0</v>
      </c>
      <c r="J89" s="46">
        <v>14330</v>
      </c>
      <c r="K89" s="95">
        <v>1055</v>
      </c>
      <c r="L89" s="22" t="s">
        <v>20</v>
      </c>
    </row>
    <row r="90" spans="1:12" ht="17.25" customHeight="1">
      <c r="A90" s="20" t="s">
        <v>21</v>
      </c>
      <c r="B90" s="70"/>
      <c r="C90" s="144">
        <v>39425</v>
      </c>
      <c r="D90" s="47"/>
      <c r="E90" s="35">
        <v>26034</v>
      </c>
      <c r="F90" s="82">
        <f t="shared" si="2"/>
        <v>0.6603424223208624</v>
      </c>
      <c r="G90" s="82"/>
      <c r="H90" s="36">
        <v>0</v>
      </c>
      <c r="I90" s="45">
        <v>0</v>
      </c>
      <c r="J90" s="83">
        <v>11807</v>
      </c>
      <c r="K90" s="21">
        <v>8</v>
      </c>
      <c r="L90" s="20" t="s">
        <v>21</v>
      </c>
    </row>
    <row r="91" spans="1:12" s="12" customFormat="1" ht="17.25" customHeight="1" thickBot="1">
      <c r="A91" s="76" t="s">
        <v>22</v>
      </c>
      <c r="B91" s="68">
        <v>21862</v>
      </c>
      <c r="C91" s="90">
        <f>SUM(C89:C90)</f>
        <v>93422</v>
      </c>
      <c r="D91" s="91">
        <f aca="true" t="shared" si="3" ref="D91:D97">C91/B91</f>
        <v>4.273259537096331</v>
      </c>
      <c r="E91" s="89">
        <f>SUM(E89:E90)</f>
        <v>63097</v>
      </c>
      <c r="F91" s="92">
        <f t="shared" si="2"/>
        <v>0.6753976579392434</v>
      </c>
      <c r="G91" s="92"/>
      <c r="H91" s="123">
        <f>SUM(H89:H90)</f>
        <v>0</v>
      </c>
      <c r="I91" s="124">
        <f>SUM(I89:I90)</f>
        <v>0</v>
      </c>
      <c r="J91" s="125">
        <f>SUM(J89:J90)</f>
        <v>26137</v>
      </c>
      <c r="K91" s="93">
        <f>SUM(K89:K90)</f>
        <v>1063</v>
      </c>
      <c r="L91" s="76" t="s">
        <v>22</v>
      </c>
    </row>
    <row r="92" spans="1:12" ht="17.25" customHeight="1" thickBot="1">
      <c r="A92" s="78" t="s">
        <v>26</v>
      </c>
      <c r="B92" s="72">
        <v>52353</v>
      </c>
      <c r="C92" s="146">
        <v>105263</v>
      </c>
      <c r="D92" s="117">
        <f t="shared" si="3"/>
        <v>2.0106393138884116</v>
      </c>
      <c r="E92" s="110">
        <v>85315</v>
      </c>
      <c r="F92" s="111">
        <f>E92/C92</f>
        <v>0.8104937157405736</v>
      </c>
      <c r="G92" s="111"/>
      <c r="H92" s="154">
        <v>0</v>
      </c>
      <c r="I92" s="155">
        <v>0</v>
      </c>
      <c r="J92" s="156">
        <v>31502</v>
      </c>
      <c r="K92" s="115">
        <v>1400</v>
      </c>
      <c r="L92" s="78" t="s">
        <v>26</v>
      </c>
    </row>
    <row r="93" spans="1:12" ht="17.25" customHeight="1" thickBot="1">
      <c r="A93" s="78" t="s">
        <v>12</v>
      </c>
      <c r="B93" s="72">
        <v>30425</v>
      </c>
      <c r="C93" s="146">
        <v>113551</v>
      </c>
      <c r="D93" s="117">
        <f t="shared" si="3"/>
        <v>3.7321610517666395</v>
      </c>
      <c r="E93" s="110">
        <v>74726</v>
      </c>
      <c r="F93" s="111">
        <f t="shared" si="2"/>
        <v>0.6580831520638304</v>
      </c>
      <c r="G93" s="111"/>
      <c r="H93" s="154">
        <v>0</v>
      </c>
      <c r="I93" s="155">
        <v>18822</v>
      </c>
      <c r="J93" s="156">
        <v>42427</v>
      </c>
      <c r="K93" s="115">
        <v>7468</v>
      </c>
      <c r="L93" s="78" t="s">
        <v>12</v>
      </c>
    </row>
    <row r="94" spans="1:12" ht="17.25" customHeight="1" thickBot="1">
      <c r="A94" s="78" t="s">
        <v>18</v>
      </c>
      <c r="B94" s="72">
        <v>23659</v>
      </c>
      <c r="C94" s="146">
        <v>119460</v>
      </c>
      <c r="D94" s="117">
        <f t="shared" si="3"/>
        <v>5.0492413035208585</v>
      </c>
      <c r="E94" s="110">
        <v>91968</v>
      </c>
      <c r="F94" s="111">
        <f t="shared" si="2"/>
        <v>0.7698643897538925</v>
      </c>
      <c r="G94" s="111"/>
      <c r="H94" s="157">
        <v>0</v>
      </c>
      <c r="I94" s="158">
        <v>0</v>
      </c>
      <c r="J94" s="159">
        <v>37079</v>
      </c>
      <c r="K94" s="115">
        <v>962</v>
      </c>
      <c r="L94" s="78" t="s">
        <v>18</v>
      </c>
    </row>
    <row r="95" spans="1:12" ht="17.25" customHeight="1" thickBot="1">
      <c r="A95" s="78" t="s">
        <v>27</v>
      </c>
      <c r="B95" s="72">
        <v>12873</v>
      </c>
      <c r="C95" s="146">
        <v>69703</v>
      </c>
      <c r="D95" s="117">
        <f t="shared" si="3"/>
        <v>5.414666355938786</v>
      </c>
      <c r="E95" s="110">
        <v>51009</v>
      </c>
      <c r="F95" s="111">
        <f t="shared" si="2"/>
        <v>0.7318049438331206</v>
      </c>
      <c r="G95" s="160"/>
      <c r="H95" s="154">
        <v>0</v>
      </c>
      <c r="I95" s="155">
        <v>0</v>
      </c>
      <c r="J95" s="156">
        <v>25067</v>
      </c>
      <c r="K95" s="115">
        <v>134</v>
      </c>
      <c r="L95" s="78" t="s">
        <v>27</v>
      </c>
    </row>
    <row r="96" spans="1:12" ht="17.25" customHeight="1" thickBot="1">
      <c r="A96" s="22" t="s">
        <v>29</v>
      </c>
      <c r="B96" s="69">
        <v>5963</v>
      </c>
      <c r="C96" s="143">
        <v>70011</v>
      </c>
      <c r="D96" s="43">
        <f t="shared" si="3"/>
        <v>11.740902230420929</v>
      </c>
      <c r="E96" s="33">
        <v>59553</v>
      </c>
      <c r="F96" s="44">
        <f t="shared" si="2"/>
        <v>0.8506234734541714</v>
      </c>
      <c r="G96" s="44"/>
      <c r="H96" s="128">
        <v>0</v>
      </c>
      <c r="I96" s="129">
        <v>24825</v>
      </c>
      <c r="J96" s="130">
        <v>26824</v>
      </c>
      <c r="K96" s="131">
        <v>2016</v>
      </c>
      <c r="L96" s="22" t="s">
        <v>29</v>
      </c>
    </row>
    <row r="97" spans="1:12" ht="17.25" customHeight="1" thickBot="1">
      <c r="A97" s="22" t="s">
        <v>28</v>
      </c>
      <c r="B97" s="69">
        <v>18087</v>
      </c>
      <c r="C97" s="143">
        <v>106849</v>
      </c>
      <c r="D97" s="43">
        <f t="shared" si="3"/>
        <v>5.90750262619561</v>
      </c>
      <c r="E97" s="33">
        <v>79038</v>
      </c>
      <c r="F97" s="44">
        <f>E97/C97</f>
        <v>0.7397167966008105</v>
      </c>
      <c r="G97" s="44"/>
      <c r="H97" s="97">
        <v>0</v>
      </c>
      <c r="I97" s="129">
        <v>33610</v>
      </c>
      <c r="J97" s="130">
        <v>32291</v>
      </c>
      <c r="K97" s="131">
        <v>3397</v>
      </c>
      <c r="L97" s="22" t="s">
        <v>28</v>
      </c>
    </row>
    <row r="98" spans="1:12" ht="17.25" customHeight="1">
      <c r="A98" s="22" t="s">
        <v>16</v>
      </c>
      <c r="B98" s="69"/>
      <c r="C98" s="143">
        <v>31105</v>
      </c>
      <c r="D98" s="43"/>
      <c r="E98" s="33">
        <v>24231</v>
      </c>
      <c r="F98" s="44">
        <f aca="true" t="shared" si="4" ref="F98:F105">E98/C98</f>
        <v>0.7790065905802925</v>
      </c>
      <c r="G98" s="44"/>
      <c r="H98" s="97">
        <v>0</v>
      </c>
      <c r="I98" s="98">
        <v>0</v>
      </c>
      <c r="J98" s="46">
        <v>11892</v>
      </c>
      <c r="K98" s="95">
        <v>15</v>
      </c>
      <c r="L98" s="22" t="s">
        <v>16</v>
      </c>
    </row>
    <row r="99" spans="1:12" ht="17.25" customHeight="1">
      <c r="A99" s="20" t="s">
        <v>17</v>
      </c>
      <c r="B99" s="70"/>
      <c r="C99" s="144">
        <v>31245</v>
      </c>
      <c r="D99" s="47"/>
      <c r="E99" s="35">
        <v>25649</v>
      </c>
      <c r="F99" s="82">
        <f t="shared" si="4"/>
        <v>0.8208993438950232</v>
      </c>
      <c r="G99" s="82"/>
      <c r="H99" s="36">
        <v>0</v>
      </c>
      <c r="I99" s="45">
        <v>0</v>
      </c>
      <c r="J99" s="83">
        <v>12460</v>
      </c>
      <c r="K99" s="21">
        <v>1281</v>
      </c>
      <c r="L99" s="20" t="s">
        <v>17</v>
      </c>
    </row>
    <row r="100" spans="1:12" s="12" customFormat="1" ht="17.25" customHeight="1">
      <c r="A100" s="20" t="s">
        <v>105</v>
      </c>
      <c r="B100" s="70"/>
      <c r="C100" s="144">
        <v>28428</v>
      </c>
      <c r="D100" s="47"/>
      <c r="E100" s="35">
        <v>24157</v>
      </c>
      <c r="F100" s="82">
        <f t="shared" si="4"/>
        <v>0.8497607992120445</v>
      </c>
      <c r="G100" s="82"/>
      <c r="H100" s="36">
        <v>0</v>
      </c>
      <c r="I100" s="45">
        <v>0</v>
      </c>
      <c r="J100" s="83">
        <v>10567</v>
      </c>
      <c r="K100" s="21">
        <v>461</v>
      </c>
      <c r="L100" s="20" t="s">
        <v>105</v>
      </c>
    </row>
    <row r="101" spans="1:12" ht="17.25" customHeight="1" thickBot="1">
      <c r="A101" s="76" t="s">
        <v>19</v>
      </c>
      <c r="B101" s="68">
        <v>15652</v>
      </c>
      <c r="C101" s="150">
        <f>SUM(C98:C100)</f>
        <v>90778</v>
      </c>
      <c r="D101" s="91">
        <f aca="true" t="shared" si="5" ref="D101:D106">C101/B101</f>
        <v>5.799769997444416</v>
      </c>
      <c r="E101" s="149">
        <f>SUM(E98:E100)</f>
        <v>74037</v>
      </c>
      <c r="F101" s="92">
        <f t="shared" si="4"/>
        <v>0.8155830707880765</v>
      </c>
      <c r="G101" s="92"/>
      <c r="H101" s="88">
        <v>0</v>
      </c>
      <c r="I101" s="86">
        <v>0</v>
      </c>
      <c r="J101" s="87">
        <f>SUM(J98:J100)</f>
        <v>34919</v>
      </c>
      <c r="K101" s="151">
        <f>SUM(K98:K100)</f>
        <v>1757</v>
      </c>
      <c r="L101" s="76" t="s">
        <v>19</v>
      </c>
    </row>
    <row r="102" spans="1:12" ht="17.25" customHeight="1" thickBot="1">
      <c r="A102" s="80" t="s">
        <v>73</v>
      </c>
      <c r="B102" s="68">
        <v>8650</v>
      </c>
      <c r="C102" s="164">
        <v>57685</v>
      </c>
      <c r="D102" s="165">
        <f t="shared" si="5"/>
        <v>6.66878612716763</v>
      </c>
      <c r="E102" s="118">
        <v>32975</v>
      </c>
      <c r="F102" s="166">
        <f t="shared" si="4"/>
        <v>0.5716390742827425</v>
      </c>
      <c r="G102" s="166"/>
      <c r="H102" s="36">
        <v>0</v>
      </c>
      <c r="I102" s="158">
        <v>11806</v>
      </c>
      <c r="J102" s="159">
        <v>10719</v>
      </c>
      <c r="K102" s="167">
        <v>168</v>
      </c>
      <c r="L102" s="80" t="s">
        <v>115</v>
      </c>
    </row>
    <row r="103" spans="1:12" ht="17.25" customHeight="1" thickBot="1">
      <c r="A103" s="81" t="s">
        <v>13</v>
      </c>
      <c r="B103" s="73">
        <v>2796184</v>
      </c>
      <c r="C103" s="176">
        <f>SUM(C19,C27,C88,C28,C33,C39,C47,C48,C57,C68,C69,C77,C81,C91,C92,C93:C97,C101,C102)</f>
        <v>8311552</v>
      </c>
      <c r="D103" s="168">
        <f t="shared" si="5"/>
        <v>2.972462470280926</v>
      </c>
      <c r="E103" s="161">
        <f>SUM(E19,E27,E28,E33,E39,E47,E48,E57,E68,E69,E77,E81,E88,E91,E92,E93:E97,E101,E102)</f>
        <v>4854965</v>
      </c>
      <c r="F103" s="92">
        <f t="shared" si="4"/>
        <v>0.5841225561724213</v>
      </c>
      <c r="G103" s="177"/>
      <c r="H103" s="161">
        <f>SUM(H19,H27,H28,H33,H39,H47,H48,H57,H68,H69,H77,H81,H88,H91,H92,H93:H97,H101,H102)</f>
        <v>526664</v>
      </c>
      <c r="I103" s="178" t="s">
        <v>84</v>
      </c>
      <c r="J103" s="161">
        <f>SUM(J19,J27,J28,J33,J39,J47,J48,J57,J68,J69,J77,J81,J88,J91,J92,J93:J97,J101,J102)</f>
        <v>2424095</v>
      </c>
      <c r="K103" s="179" t="s">
        <v>84</v>
      </c>
      <c r="L103" s="162" t="s">
        <v>13</v>
      </c>
    </row>
    <row r="104" spans="1:12" s="18" customFormat="1" ht="17.25" customHeight="1" thickBot="1">
      <c r="A104" s="22" t="s">
        <v>14</v>
      </c>
      <c r="B104" s="74">
        <v>2803339</v>
      </c>
      <c r="C104" s="143">
        <v>815465</v>
      </c>
      <c r="D104" s="43">
        <f t="shared" si="5"/>
        <v>0.2908906129440642</v>
      </c>
      <c r="E104" s="181">
        <v>116524</v>
      </c>
      <c r="F104" s="111">
        <f t="shared" si="4"/>
        <v>0.14289270538894985</v>
      </c>
      <c r="G104" s="182">
        <v>95595</v>
      </c>
      <c r="H104" s="32">
        <v>0</v>
      </c>
      <c r="I104" s="98">
        <v>0</v>
      </c>
      <c r="J104" s="46">
        <v>96688</v>
      </c>
      <c r="K104" s="95">
        <v>269</v>
      </c>
      <c r="L104" s="22" t="s">
        <v>14</v>
      </c>
    </row>
    <row r="105" spans="1:12" ht="17.25" customHeight="1" thickBot="1">
      <c r="A105" s="81" t="s">
        <v>15</v>
      </c>
      <c r="B105" s="72">
        <v>2803339</v>
      </c>
      <c r="C105" s="180">
        <f>SUM(C103,C104)</f>
        <v>9127017</v>
      </c>
      <c r="D105" s="168">
        <f t="shared" si="5"/>
        <v>3.2557664271071034</v>
      </c>
      <c r="E105" s="163">
        <f>SUM(E103,E104)</f>
        <v>4971489</v>
      </c>
      <c r="F105" s="92">
        <f t="shared" si="4"/>
        <v>0.5447003111750531</v>
      </c>
      <c r="G105" s="160"/>
      <c r="H105" s="163">
        <f>SUM(H103,H104)</f>
        <v>526664</v>
      </c>
      <c r="I105" s="178" t="s">
        <v>84</v>
      </c>
      <c r="J105" s="163">
        <f>SUM(J103,J104)</f>
        <v>2520783</v>
      </c>
      <c r="K105" s="179" t="s">
        <v>84</v>
      </c>
      <c r="L105" s="162" t="s">
        <v>15</v>
      </c>
    </row>
    <row r="106" spans="1:12" s="3" customFormat="1" ht="17.25" customHeight="1" thickBot="1">
      <c r="A106" s="78" t="s">
        <v>82</v>
      </c>
      <c r="B106" s="75">
        <v>7155</v>
      </c>
      <c r="C106" s="169">
        <v>48302</v>
      </c>
      <c r="D106" s="117">
        <f t="shared" si="5"/>
        <v>6.7508036338225015</v>
      </c>
      <c r="E106" s="170">
        <v>41116</v>
      </c>
      <c r="F106" s="111">
        <f>E106/C106</f>
        <v>0.8512276924350959</v>
      </c>
      <c r="G106" s="171"/>
      <c r="H106" s="172">
        <v>0</v>
      </c>
      <c r="I106" s="173">
        <v>0</v>
      </c>
      <c r="J106" s="174">
        <v>11568</v>
      </c>
      <c r="K106" s="175">
        <v>232</v>
      </c>
      <c r="L106" s="78" t="s">
        <v>116</v>
      </c>
    </row>
    <row r="107" spans="1:12" ht="12" customHeight="1">
      <c r="A107" s="216" t="s">
        <v>128</v>
      </c>
      <c r="B107" s="216"/>
      <c r="C107" s="216"/>
      <c r="D107" s="216"/>
      <c r="E107" s="216"/>
      <c r="F107" s="216"/>
      <c r="G107" s="52"/>
      <c r="H107" s="53"/>
      <c r="I107" s="53"/>
      <c r="J107" s="53"/>
      <c r="K107" s="49"/>
      <c r="L107" s="9"/>
    </row>
    <row r="108" spans="1:12" s="3" customFormat="1" ht="12" customHeight="1">
      <c r="A108" s="79" t="s">
        <v>121</v>
      </c>
      <c r="B108" s="50"/>
      <c r="C108" s="50"/>
      <c r="D108" s="50"/>
      <c r="E108" s="50"/>
      <c r="F108" s="50"/>
      <c r="G108" s="52"/>
      <c r="H108" s="53"/>
      <c r="I108" s="53"/>
      <c r="J108" s="53"/>
      <c r="K108" s="49"/>
      <c r="L108" s="51"/>
    </row>
    <row r="109" spans="1:12" ht="12" customHeight="1">
      <c r="A109" s="27" t="s">
        <v>83</v>
      </c>
      <c r="B109" s="8"/>
      <c r="C109" s="49"/>
      <c r="D109" s="54"/>
      <c r="E109" s="49"/>
      <c r="F109" s="52"/>
      <c r="G109" s="52"/>
      <c r="H109" s="53"/>
      <c r="I109" s="53"/>
      <c r="J109" s="53"/>
      <c r="K109" s="49"/>
      <c r="L109" s="51"/>
    </row>
    <row r="110" spans="1:12" ht="12" customHeight="1">
      <c r="A110" s="27" t="s">
        <v>108</v>
      </c>
      <c r="B110" s="8"/>
      <c r="C110" s="49"/>
      <c r="D110" s="54"/>
      <c r="E110" s="49"/>
      <c r="F110" s="52"/>
      <c r="G110" s="52"/>
      <c r="H110" s="53"/>
      <c r="I110" s="53"/>
      <c r="J110" s="53"/>
      <c r="K110" s="49"/>
      <c r="L110" s="51"/>
    </row>
    <row r="111" spans="1:12" ht="12" customHeight="1">
      <c r="A111" s="27"/>
      <c r="C111" s="13"/>
      <c r="D111" s="14"/>
      <c r="E111" s="13"/>
      <c r="F111" s="15"/>
      <c r="G111" s="15"/>
      <c r="H111" s="17"/>
      <c r="I111" s="17"/>
      <c r="J111" s="17"/>
      <c r="K111" s="13"/>
      <c r="L111" s="16"/>
    </row>
    <row r="112" spans="1:52" s="1" customFormat="1" ht="10.5">
      <c r="A112" s="2"/>
      <c r="B112" s="8"/>
      <c r="C112" s="8"/>
      <c r="D112" s="8"/>
      <c r="E112" s="8"/>
      <c r="F112" s="8"/>
      <c r="G112" s="11"/>
      <c r="H112" s="10"/>
      <c r="I112" s="10"/>
      <c r="J112" s="10"/>
      <c r="K112" s="8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</sheetData>
  <sheetProtection/>
  <mergeCells count="22">
    <mergeCell ref="A107:F107"/>
    <mergeCell ref="C35:C38"/>
    <mergeCell ref="E35:E38"/>
    <mergeCell ref="H35:H38"/>
    <mergeCell ref="I35:I38"/>
    <mergeCell ref="J35:J38"/>
    <mergeCell ref="A60:F60"/>
    <mergeCell ref="H60:L60"/>
    <mergeCell ref="H58:L58"/>
    <mergeCell ref="A3:A7"/>
    <mergeCell ref="B3:B4"/>
    <mergeCell ref="C3:J3"/>
    <mergeCell ref="K3:K7"/>
    <mergeCell ref="B5:B7"/>
    <mergeCell ref="F5:F7"/>
    <mergeCell ref="L3:L7"/>
    <mergeCell ref="D4:D7"/>
    <mergeCell ref="E4:F4"/>
    <mergeCell ref="G4:G7"/>
    <mergeCell ref="H4:H7"/>
    <mergeCell ref="I4:I7"/>
    <mergeCell ref="J4:J7"/>
  </mergeCells>
  <printOptions horizontalCentered="1"/>
  <pageMargins left="0.3937007874015748" right="0.3937007874015748" top="0.1968503937007874" bottom="0.3937007874015748" header="0" footer="0.1968503937007874"/>
  <pageSetup firstPageNumber="7" useFirstPageNumber="1" fitToHeight="0" horizontalDpi="600" verticalDpi="600" orientation="portrait" paperSize="9" scale="86" r:id="rId2"/>
  <headerFooter alignWithMargins="0">
    <oddFooter>&amp;C－&amp;P －</oddFooter>
  </headerFooter>
  <rowBreaks count="1" manualBreakCount="1"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2021-09-01T01:50:20Z</cp:lastPrinted>
  <dcterms:created xsi:type="dcterms:W3CDTF">2001-06-13T09:32:19Z</dcterms:created>
  <dcterms:modified xsi:type="dcterms:W3CDTF">2021-09-01T04:12:00Z</dcterms:modified>
  <cp:category/>
  <cp:version/>
  <cp:contentType/>
  <cp:contentStatus/>
</cp:coreProperties>
</file>